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mc:AlternateContent xmlns:mc="http://schemas.openxmlformats.org/markup-compatibility/2006">
    <mc:Choice Requires="x15">
      <x15ac:absPath xmlns:x15ac="http://schemas.microsoft.com/office/spreadsheetml/2010/11/ac" url="D:\Nepal Electricity Authority\KNTLP\Bid Document\Volume III Draft\"/>
    </mc:Choice>
  </mc:AlternateContent>
  <xr:revisionPtr revIDLastSave="0" documentId="13_ncr:1_{57A5CEDE-D80A-4739-A9F0-C0A002955106}" xr6:coauthVersionLast="47" xr6:coauthVersionMax="47" xr10:uidLastSave="{00000000-0000-0000-0000-000000000000}"/>
  <bookViews>
    <workbookView xWindow="-108" yWindow="-108" windowWidth="23256" windowHeight="12576" activeTab="3" xr2:uid="{00000000-000D-0000-FFFF-FFFF00000000}"/>
  </bookViews>
  <sheets>
    <sheet name="Sch_1" sheetId="1" r:id="rId1"/>
    <sheet name="Sch_2" sheetId="2" r:id="rId2"/>
    <sheet name="Sch_3" sheetId="3" r:id="rId3"/>
    <sheet name="Sch_4(a)" sheetId="4" r:id="rId4"/>
    <sheet name="Sch_4(b)" sheetId="5" r:id="rId5"/>
    <sheet name="Sch_4(c)" sheetId="6" r:id="rId6"/>
    <sheet name="Sch_4(d)" sheetId="7" r:id="rId7"/>
    <sheet name="Sch_4(e)" sheetId="11" r:id="rId8"/>
    <sheet name="Sch_5" sheetId="8" r:id="rId9"/>
    <sheet name="Sch_6" sheetId="9" r:id="rId10"/>
  </sheets>
  <definedNames>
    <definedName name="_xlnm.Print_Area" localSheetId="0">Sch_1!$A$1:$G$127</definedName>
    <definedName name="_xlnm.Print_Area" localSheetId="1">Sch_2!$A$1:$K$31</definedName>
    <definedName name="_xlnm.Print_Area" localSheetId="3">'Sch_4(a)'!$A$1:$G$139</definedName>
    <definedName name="_xlnm.Print_Area" localSheetId="4">'Sch_4(b)'!$A$1:$J$25</definedName>
    <definedName name="_xlnm.Print_Area" localSheetId="6">'Sch_4(d)'!$A$1:$H$19</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8" i="4" l="1"/>
  <c r="D29" i="4"/>
  <c r="D30" i="4"/>
  <c r="D31" i="4"/>
  <c r="D33" i="4"/>
  <c r="D34" i="4"/>
  <c r="D35" i="4"/>
  <c r="D36" i="4"/>
  <c r="D37" i="4"/>
  <c r="D39" i="4"/>
  <c r="D40" i="4"/>
  <c r="D41" i="4"/>
  <c r="D42" i="4"/>
  <c r="D44" i="4"/>
  <c r="D45" i="4"/>
  <c r="D46" i="4"/>
  <c r="D47" i="4"/>
  <c r="D48" i="4"/>
  <c r="D96" i="4"/>
  <c r="D97" i="4"/>
  <c r="D98" i="4"/>
  <c r="D44" i="1"/>
  <c r="D99" i="4"/>
  <c r="D45" i="1"/>
  <c r="D100" i="4"/>
  <c r="D46" i="1"/>
  <c r="D101" i="4"/>
  <c r="D102" i="4"/>
  <c r="D104" i="4"/>
  <c r="D106" i="4"/>
  <c r="D107" i="4"/>
  <c r="D108" i="4"/>
  <c r="D60" i="1"/>
  <c r="D115" i="4"/>
  <c r="D61" i="1"/>
  <c r="D116" i="4"/>
  <c r="D62" i="1"/>
  <c r="D117" i="4"/>
  <c r="D63" i="1"/>
  <c r="D118" i="4"/>
  <c r="D119" i="4"/>
  <c r="D120" i="4"/>
  <c r="D123" i="4"/>
  <c r="D124" i="4"/>
  <c r="D73" i="1"/>
  <c r="D126" i="4"/>
  <c r="D74" i="1"/>
  <c r="D127" i="4"/>
  <c r="D57" i="1"/>
  <c r="D56" i="1"/>
  <c r="G19" i="7"/>
  <c r="G20" i="6"/>
  <c r="B48" i="4"/>
  <c r="B121" i="4"/>
  <c r="D66" i="1"/>
  <c r="B127" i="4"/>
  <c r="B126" i="4"/>
  <c r="B124" i="4"/>
  <c r="B123" i="4"/>
  <c r="B116" i="4"/>
  <c r="B117" i="4"/>
  <c r="B118" i="4"/>
  <c r="B119" i="4"/>
  <c r="B120" i="4"/>
  <c r="B115" i="4"/>
  <c r="B105" i="4"/>
  <c r="B106" i="4"/>
  <c r="B107" i="4"/>
  <c r="B108" i="4"/>
  <c r="B104" i="4"/>
  <c r="B97" i="4"/>
  <c r="B98" i="4"/>
  <c r="B99" i="4"/>
  <c r="B100" i="4"/>
  <c r="B101" i="4"/>
  <c r="B102" i="4"/>
  <c r="B96" i="4"/>
  <c r="B28" i="4"/>
  <c r="B29" i="4"/>
  <c r="B30" i="4"/>
  <c r="B31" i="4"/>
  <c r="B32" i="4"/>
  <c r="B33" i="4"/>
  <c r="B34" i="4"/>
  <c r="B35" i="4"/>
  <c r="B36" i="4"/>
  <c r="B37" i="4"/>
  <c r="B38" i="4"/>
  <c r="B39" i="4"/>
  <c r="B40" i="4"/>
  <c r="B41" i="4"/>
  <c r="B42" i="4"/>
  <c r="B43" i="4"/>
  <c r="B44" i="4"/>
  <c r="B45" i="4"/>
  <c r="B46" i="4"/>
  <c r="B47" i="4"/>
  <c r="B27" i="4"/>
  <c r="A103" i="1"/>
  <c r="A104" i="1"/>
  <c r="A105" i="1"/>
  <c r="A106" i="1"/>
  <c r="A107" i="1"/>
  <c r="A108" i="1"/>
  <c r="A109" i="1"/>
  <c r="A110" i="1"/>
  <c r="A111" i="1"/>
</calcChain>
</file>

<file path=xl/sharedStrings.xml><?xml version="1.0" encoding="utf-8"?>
<sst xmlns="http://schemas.openxmlformats.org/spreadsheetml/2006/main" count="799" uniqueCount="315">
  <si>
    <t>NEPAL ELECTRICITY AUTHORITY</t>
  </si>
  <si>
    <t>Project Management Directorate</t>
  </si>
  <si>
    <t>Kohalpur-Nepalgunj 132 kV Transmission Line Project</t>
  </si>
  <si>
    <t>Electricity Grid Modernization  Project - Additional Financing</t>
  </si>
  <si>
    <t>Item No.</t>
  </si>
  <si>
    <t>Item Description</t>
  </si>
  <si>
    <t>Estimated</t>
  </si>
  <si>
    <t>CIP Project Site including insurance, clearing, forwarding and transportation to site (Excluding Taxes and Duties applicable in Nepal)</t>
  </si>
  <si>
    <t>REMARKS</t>
  </si>
  <si>
    <t>Unit</t>
  </si>
  <si>
    <t>Quantity</t>
  </si>
  <si>
    <t>Unit Rate</t>
  </si>
  <si>
    <t>Amount</t>
  </si>
  <si>
    <t>(1)</t>
  </si>
  <si>
    <t>(2)</t>
  </si>
  <si>
    <t>(3)</t>
  </si>
  <si>
    <t>(4)</t>
  </si>
  <si>
    <t>(5)</t>
  </si>
  <si>
    <t>(6)=(4)x(5)</t>
  </si>
  <si>
    <t>LC: Local Currency (NRs)</t>
  </si>
  <si>
    <t>Item description</t>
  </si>
  <si>
    <t>Ex Faxtory Price (Excluding VAT)
 in LC</t>
  </si>
  <si>
    <t>Inland transportation to site 
in LC</t>
  </si>
  <si>
    <t>Total Amount (Excluding Taxes )</t>
  </si>
  <si>
    <t>VAT and other taxes</t>
  </si>
  <si>
    <t>Remarks</t>
  </si>
  <si>
    <t>6 = (4) x (5)</t>
  </si>
  <si>
    <t>8=(4)x(7)</t>
  </si>
  <si>
    <t>9=6+8</t>
  </si>
  <si>
    <t xml:space="preserve">Estimated </t>
  </si>
  <si>
    <t>Unit Price</t>
  </si>
  <si>
    <t>Total Price</t>
  </si>
  <si>
    <t>7 = 4x5</t>
  </si>
  <si>
    <t>8 = 4x6</t>
  </si>
  <si>
    <t>Construction and Installation 
(Excluding Taxes)</t>
  </si>
  <si>
    <t xml:space="preserve">(b):Training Charges for training to be imparted to Employer's Personnel by Bidder's Instructor in Abroad </t>
  </si>
  <si>
    <t>Sl. No.</t>
  </si>
  <si>
    <t>Description</t>
  </si>
  <si>
    <t>Item for which training is to be imparted.</t>
  </si>
  <si>
    <t>Country where training is to be imparted</t>
  </si>
  <si>
    <t>Nos. of Trainee</t>
  </si>
  <si>
    <t>Training duration in days</t>
  </si>
  <si>
    <t>Total Training Charges</t>
  </si>
  <si>
    <t>8 = 5 x 7</t>
  </si>
  <si>
    <t xml:space="preserve">(c):Training Charges for training to be imparted to Employer's Personnel by Bidder's Instructor in Nepal </t>
  </si>
  <si>
    <t>Description of the Test</t>
  </si>
  <si>
    <t>Currency</t>
  </si>
  <si>
    <t>Training Charges for Contractors Trainers</t>
  </si>
  <si>
    <t>7 = 4x 6</t>
  </si>
  <si>
    <t xml:space="preserve">(d): Maintenance Charges </t>
  </si>
  <si>
    <t>Sl No</t>
  </si>
  <si>
    <t>Qty.</t>
  </si>
  <si>
    <t>Total Maintenance Charges</t>
  </si>
  <si>
    <t>Total Maintenance Charges (NPR)</t>
  </si>
  <si>
    <t>Total Amount</t>
  </si>
  <si>
    <t>1</t>
  </si>
  <si>
    <t>Plant and Equipment including Mandatory Spares to be supplied from abroad, including Type Test Charges for Type Tests to be conducted abroad.</t>
  </si>
  <si>
    <t>2</t>
  </si>
  <si>
    <t>Plant and Equipment including Mandatory Spares Parts to be supplied from within Nepal including Type Test Charges</t>
  </si>
  <si>
    <t>3</t>
  </si>
  <si>
    <t xml:space="preserve">Design Services </t>
  </si>
  <si>
    <t>4</t>
  </si>
  <si>
    <t>a. Installation Charges and construction charges</t>
  </si>
  <si>
    <t>b. Training Charges for Training to be imparted abroad</t>
  </si>
  <si>
    <t>c. Training Charges for Training to be imparted in Nepal</t>
  </si>
  <si>
    <t>d. Maintenance charges</t>
  </si>
  <si>
    <t>Name &amp; Description of Parts</t>
  </si>
  <si>
    <t>Name of Original Manufacturer</t>
  </si>
  <si>
    <t>Part No.</t>
  </si>
  <si>
    <t>Number of Units in each set</t>
  </si>
  <si>
    <t>Total No. of Sets to be provided</t>
  </si>
  <si>
    <t>Stub</t>
  </si>
  <si>
    <t>Basic Body</t>
  </si>
  <si>
    <t>Tower Type QB</t>
  </si>
  <si>
    <t>Tower Type QC</t>
  </si>
  <si>
    <t>QC +/- 0M Body Extension</t>
  </si>
  <si>
    <t>QC + 3M Body Extension</t>
  </si>
  <si>
    <t>QD +3M Body Extension</t>
  </si>
  <si>
    <t>QD +9M Body Extension</t>
  </si>
  <si>
    <t>Supply of Tower Accessories &amp; Earthing</t>
  </si>
  <si>
    <t>Tower Accessories</t>
  </si>
  <si>
    <t>Danger Plate</t>
  </si>
  <si>
    <t>Number Plate</t>
  </si>
  <si>
    <t>Anti Climbing Device</t>
  </si>
  <si>
    <t>Phase Plate</t>
  </si>
  <si>
    <t>Circuit Plate</t>
  </si>
  <si>
    <t>Bird Guards</t>
  </si>
  <si>
    <t>Aviation signal</t>
  </si>
  <si>
    <t>Supply of Tower Earthing Material</t>
  </si>
  <si>
    <t>Pipe Type (Set of 4)</t>
  </si>
  <si>
    <t>Counterpoise Type</t>
  </si>
  <si>
    <t xml:space="preserve">             i) Counterpoise Type - 25 m</t>
  </si>
  <si>
    <t xml:space="preserve">            ii) Counterpoise Type - 50 m</t>
  </si>
  <si>
    <t xml:space="preserve">           iii) Counterpoise Type - 100 m</t>
  </si>
  <si>
    <t>Supply of Line Materials</t>
  </si>
  <si>
    <t>ACSR conductor, code name "BEAR" with armour rod, mid span compression joints, repair sleeves etc to complete the job.</t>
  </si>
  <si>
    <t>Insulator strings with insulators, attachment assemblies and arcing horns all complete for ACSR "BEAR" conductor and attachment assemblies all complete for OPGW</t>
  </si>
  <si>
    <t>Single suspension with 1 composite long rod insulator complete for "BEAR" conductor</t>
  </si>
  <si>
    <t xml:space="preserve">Double suspension with 2x1 composite long rod insulator complete for "BEAR" conductor </t>
  </si>
  <si>
    <t>Single tension with 1 composite long rod insulator complete for "BEAR" conductor</t>
  </si>
  <si>
    <t>Double tension with 2x1 composite long rod insulator complete for "BEAR" conductor</t>
  </si>
  <si>
    <t xml:space="preserve">Jumper set with pilot insulators, armour rod complete with all accessories for one tower </t>
  </si>
  <si>
    <t>OPGW suspension  preformed assembly complete for one tower</t>
  </si>
  <si>
    <t>OPGW  tension  preformed assembly complete for one tower (one set/tower)</t>
  </si>
  <si>
    <t>Preformed fittings for OPGW</t>
  </si>
  <si>
    <t>Optical approach cable for New Nepalgunj Substation.</t>
  </si>
  <si>
    <t>Optical Distribution Frames and other accessories required for connection with Multiplexer of New Nepalgunj Substation.</t>
  </si>
  <si>
    <t>Vibration Dampers</t>
  </si>
  <si>
    <t>Stockbridge Vibration damper for BEAR Conductor with preformed armour rods</t>
  </si>
  <si>
    <t>Stockbridge Vibration damper for  OPGW overhead ground wire with preformed armour rods</t>
  </si>
  <si>
    <t>Spare Parts</t>
  </si>
  <si>
    <t>Galvanized steel tower with required extension including Stubs</t>
  </si>
  <si>
    <t>Tower type QA+9</t>
  </si>
  <si>
    <t>Tower type QB+9</t>
  </si>
  <si>
    <t>Tower type QC+9</t>
  </si>
  <si>
    <t>Tower type QD+9</t>
  </si>
  <si>
    <t xml:space="preserve">Single tension with 1 composite long rod insulator complete for "BEAR" conductor </t>
  </si>
  <si>
    <t xml:space="preserve">Jumper set with pilot insulators, armour rod &amp; suitable counter weight complete with all accessories for one tower </t>
  </si>
  <si>
    <t>Conductor and accessories</t>
  </si>
  <si>
    <t>Mid span compression sleeves for ACSR "BEAR" conductor</t>
  </si>
  <si>
    <t>Repair sleeve for ACSR "BEAR" conductor</t>
  </si>
  <si>
    <t>Stockbridge Vibration Damper for ACSR "BEAR"</t>
  </si>
  <si>
    <t>Overhead OPGW and accessories</t>
  </si>
  <si>
    <t>Mid span compression sleeve for OPGW</t>
  </si>
  <si>
    <t>Repair sleeve for OPGW</t>
  </si>
  <si>
    <t>Optical fiber ground wire</t>
  </si>
  <si>
    <t>Optical approach cable</t>
  </si>
  <si>
    <t>Vibration Damper for OPGW</t>
  </si>
  <si>
    <t>Tools And Equipment</t>
  </si>
  <si>
    <t>Flat wrench for different size of bolts</t>
  </si>
  <si>
    <t>Pipe wrench for common bolts</t>
  </si>
  <si>
    <t>Come along clamp for BEAR conductor</t>
  </si>
  <si>
    <t>Come along clamp for OPGW</t>
  </si>
  <si>
    <t>Torque Wrench for different size of bolts</t>
  </si>
  <si>
    <t>Safety belt</t>
  </si>
  <si>
    <t>Safety helmet</t>
  </si>
  <si>
    <t>Double sheeve pulley block 5 MT capacity complete with all accessories</t>
  </si>
  <si>
    <t>Four sheeve pulley block 10 MT capacity complete with all accessories</t>
  </si>
  <si>
    <t xml:space="preserve">Sagging Winch Machine 10 MT capacity </t>
  </si>
  <si>
    <t>Earth discharge rod</t>
  </si>
  <si>
    <t>132 kV Line Tester</t>
  </si>
  <si>
    <t>Earth resistance tester, battery operated with measuring range 0-1000 ohms minimum, complete with accessories</t>
  </si>
  <si>
    <t>Earth Resistivity Tester</t>
  </si>
  <si>
    <t>Steel ropes (Pilot wire) 35 sq. mm</t>
  </si>
  <si>
    <t>Rubber covered rollers, pullies (2,3 keys)</t>
  </si>
  <si>
    <t>Line operator's leather gloves</t>
  </si>
  <si>
    <t>Insulation tester (10000 V) suitable for outdoor line testing purpose</t>
  </si>
  <si>
    <t>a</t>
  </si>
  <si>
    <t>b</t>
  </si>
  <si>
    <t>c</t>
  </si>
  <si>
    <t>d</t>
  </si>
  <si>
    <t>e</t>
  </si>
  <si>
    <t>f</t>
  </si>
  <si>
    <t>g</t>
  </si>
  <si>
    <t>No.</t>
  </si>
  <si>
    <t>Sets</t>
  </si>
  <si>
    <t>sets</t>
  </si>
  <si>
    <t>km</t>
  </si>
  <si>
    <t>Set</t>
  </si>
  <si>
    <t>Km</t>
  </si>
  <si>
    <t>Lot</t>
  </si>
  <si>
    <t>set</t>
  </si>
  <si>
    <t>nos.</t>
  </si>
  <si>
    <t>m</t>
  </si>
  <si>
    <t>pairs</t>
  </si>
  <si>
    <t>Note: The unit rate in this sheet does not include Local Transportation, Insurance and other Incidental services (including port clearance etc.).</t>
  </si>
  <si>
    <t>Design, Fabrication &amp; supply of following types of towers &amp; tower extension parts complete with stubs setting template, step bolts, hangers, D-shackles, bolts &amp; nuts etc but excluding tower accessories such as danger plates, number plates, phase plates, anti-climbing devices( 132 kV LINE)</t>
  </si>
  <si>
    <t>Basic Body- 19 Nos.</t>
  </si>
  <si>
    <t>QA +/- 0M Body Extension-16 Nos.</t>
  </si>
  <si>
    <t>Stubs - 76 Nos./Leg</t>
  </si>
  <si>
    <t>Note :</t>
  </si>
  <si>
    <t>1) Bidder is required to quote prices in this Schedule for all the items in Schedule 1 which they wish to supply from within Nepal.</t>
  </si>
  <si>
    <t>2.) The Prices of equipments are inclusive of type test charges</t>
  </si>
  <si>
    <t>#</t>
  </si>
  <si>
    <t>Specify currency in accordance with BDS ITB Clause 32.1, Part-I of the Bidding Documents.</t>
  </si>
  <si>
    <t>*</t>
  </si>
  <si>
    <t>Strike-out whichever is not applicable.</t>
  </si>
  <si>
    <r>
      <t>a</t>
    </r>
    <r>
      <rPr>
        <sz val="11"/>
        <rFont val="Arial"/>
        <family val="2"/>
      </rPr>
      <t xml:space="preserve">    </t>
    </r>
    <r>
      <rPr>
        <i/>
        <sz val="11"/>
        <rFont val="Comic Sans MS"/>
        <family val="4"/>
      </rPr>
      <t>Specify currency in accordance with ITB 19.1 of the BDS.</t>
    </r>
  </si>
  <si>
    <r>
      <t>b</t>
    </r>
    <r>
      <rPr>
        <sz val="11"/>
        <rFont val="Arial"/>
        <family val="2"/>
      </rPr>
      <t xml:space="preserve">    </t>
    </r>
    <r>
      <rPr>
        <i/>
        <sz val="11"/>
        <rFont val="Comic Sans MS"/>
        <family val="4"/>
      </rPr>
      <t>Column 5  Price shall include all customs duties and sales and other taxes already paid or payable on the components and raw materials used in the manufacture or assembly of the item or the customs duties and sales and other taxes already paid on previously imported items.</t>
    </r>
  </si>
  <si>
    <t>Proto Type Testing of Towers</t>
  </si>
  <si>
    <t>Tower Type QB with extension +9m</t>
  </si>
  <si>
    <t>Tower Type QC with extension +9m</t>
  </si>
  <si>
    <t>Survey</t>
  </si>
  <si>
    <t>Check survey and review of profile including L/R profile in undulation, tower spotting, staking of tower locations and survey on tower location where required.</t>
  </si>
  <si>
    <t>Detail Survey and associated works at few locations.</t>
  </si>
  <si>
    <t>Preparation of Land Parcel data for tower pad and ROW lands</t>
  </si>
  <si>
    <t>Soil Investigation</t>
  </si>
  <si>
    <t>All kinds of Soils except fissured rock &amp; hard rock</t>
  </si>
  <si>
    <t>Fissured Rock (Both dry and wet)</t>
  </si>
  <si>
    <t>Hard Rock</t>
  </si>
  <si>
    <t>River Crossing</t>
  </si>
  <si>
    <t>Furnishing Bore Log Data</t>
  </si>
  <si>
    <t>Measurement of ground resistance</t>
  </si>
  <si>
    <t>Benching</t>
  </si>
  <si>
    <t>Normal Soil</t>
  </si>
  <si>
    <t>Fissured Rock</t>
  </si>
  <si>
    <t>Erection of towers &amp; its body extensions (Complete) including bolts &amp; nuts, tack welding and supply and application of enamel &amp; zinc rich paint</t>
  </si>
  <si>
    <t>Work associated with installation of tower foundations with excavation and backfilling</t>
  </si>
  <si>
    <t>Tower Type QA (for all type of body extensions)</t>
  </si>
  <si>
    <t>Dry Soil</t>
  </si>
  <si>
    <t>Wet Soil</t>
  </si>
  <si>
    <t>Fully Submerged Soil</t>
  </si>
  <si>
    <t>Dry Fissured Rock</t>
  </si>
  <si>
    <t>Wet Fissured Rock</t>
  </si>
  <si>
    <t>Submerged Fissured Rock</t>
  </si>
  <si>
    <t>Tower Type QB (for all type of body and leg extensions)</t>
  </si>
  <si>
    <t>Tower Type QC (for all type of body and leg extensions)</t>
  </si>
  <si>
    <t>Tower Type QD (for all type of body and leg extensions)</t>
  </si>
  <si>
    <t>Installation of Tower Accessories &amp; Earthing</t>
  </si>
  <si>
    <t>Installation of Tower Earthing Material</t>
  </si>
  <si>
    <t>Installation of Line Materials</t>
  </si>
  <si>
    <t>Stringing of Conductor and Groundwire including jumpering</t>
  </si>
  <si>
    <t>Insulator strings with insulators, attachment assemblies and arcing horns all complete for ACSR "Bear" conductor and attachment assemblies all complete for OPGW</t>
  </si>
  <si>
    <t>Installation of Preformed fittings for OPGW</t>
  </si>
  <si>
    <t>Installation of Vibration Dampers</t>
  </si>
  <si>
    <t>Protection of tower footing</t>
  </si>
  <si>
    <t>Random rubble stone masonry including excavation (1:4 cement: sand)</t>
  </si>
  <si>
    <t>Stone bound in galvanizing wire netting including excavation (Gabion box protection)</t>
  </si>
  <si>
    <t>Back filling and leveling of volumes enclosed by revetment</t>
  </si>
  <si>
    <t>M20 Conc. Nominal Mix 1:1.5:3 for protection work.</t>
  </si>
  <si>
    <t>Reinforcement Bars</t>
  </si>
  <si>
    <t>Km.</t>
  </si>
  <si>
    <t>Loc.</t>
  </si>
  <si>
    <t>Cum.</t>
  </si>
  <si>
    <t>CUM</t>
  </si>
  <si>
    <t>tons</t>
  </si>
  <si>
    <t>Training Charges for the trainings to be imparted abroad to Employers personnels</t>
  </si>
  <si>
    <t>Stub - 20 Nos.</t>
  </si>
  <si>
    <t>Basic Body- 5 Nos.</t>
  </si>
  <si>
    <t>QD +/- 0M Body Extension - 3 Nos.</t>
  </si>
  <si>
    <t>QA +3M Body Extension-3 Nos.</t>
  </si>
  <si>
    <t>Stub- 32 Nos.</t>
  </si>
  <si>
    <t>Basic Body-8 Nos.</t>
  </si>
  <si>
    <t>QB +/- 0M Body Extension = 6 Nos.</t>
  </si>
  <si>
    <t>QB +3M Body Extension=1 Nos.</t>
  </si>
  <si>
    <t>QB +6M Body Extension=1 Nos.</t>
  </si>
  <si>
    <t>Tower Type DD</t>
  </si>
  <si>
    <t>Stub - 8 Nos.</t>
  </si>
  <si>
    <t>Basic Body- 2 Nos.</t>
  </si>
  <si>
    <t>DD +6M Body Extension</t>
  </si>
  <si>
    <t>(6)</t>
  </si>
  <si>
    <t>(6)=(3)*(4)x(5)</t>
  </si>
  <si>
    <t>Tower Type DD (for all type of body and leg extensions)</t>
  </si>
  <si>
    <t>Name of Bidder:</t>
  </si>
  <si>
    <t xml:space="preserve">Date: </t>
  </si>
  <si>
    <t>Signature of Bidder:</t>
  </si>
  <si>
    <t xml:space="preserve"> </t>
  </si>
  <si>
    <t>(Printed Name)</t>
  </si>
  <si>
    <t>(Designation)</t>
  </si>
  <si>
    <t>(Common Seal)</t>
  </si>
  <si>
    <t>NOTE: Except for 11 kV Line,  design Services and Prototype Testing costs of all other items shall be include in Schedule-1 or in Schedule-2 by the bidder.</t>
  </si>
  <si>
    <t>Total for Training Charges</t>
  </si>
  <si>
    <t>REMARKS: 
1.  Training  at Manufacturer’s works: The  Bidder/Contractor shall include in the training charges payment of per Diem allowance to Employer's Personnel (NEA trainees) @ USD 150 per day per trainee for the duration of training abroad towards accommodation, meals and other incidental expenses and to and fro economy class air ticket from Nepal to place of training. The duration of training shall be excluding travelling period.</t>
  </si>
  <si>
    <t>REMARKS:                                                                                                                                                                                                                                                                                                                                                                                                           2.  On Job Training in Nepal: The  traveling and living expenses of Employer’s personnel for the training programme conducted in Nepal shall be borne by the Employer (Owner).</t>
  </si>
  <si>
    <t xml:space="preserve">Total Maintenance Charges </t>
  </si>
  <si>
    <t>Prepared by</t>
  </si>
  <si>
    <t>Approved by</t>
  </si>
  <si>
    <t xml:space="preserve">                                                                                                                         Checked by</t>
  </si>
  <si>
    <t xml:space="preserve">Prepared by                                </t>
  </si>
  <si>
    <t xml:space="preserve">                                                                                                                  Checked by</t>
  </si>
  <si>
    <t>Schedule No. 1A: Plant and Equipment including Mandatory Spares to be supplied from Abroad including Insurance, Clearing, Forwarding and Transportation up to site.</t>
  </si>
  <si>
    <t xml:space="preserve">Total of Schedule No.1A to Grand Summary) </t>
  </si>
  <si>
    <t>Total of Schedule- 2A</t>
  </si>
  <si>
    <t xml:space="preserve">Schedule No.2A: Plant and Equipment including Mandatory Spares Parts to be supplied from within Nepal </t>
  </si>
  <si>
    <t>Total of Schedule -3A</t>
  </si>
  <si>
    <t>Total of Schedule No. 4A(a) to Grand Summary)</t>
  </si>
  <si>
    <t>Schedule No. 4A(a): Installation, Testing &amp; Commissioning Services and Civil Works</t>
  </si>
  <si>
    <t>Total of Schedule- 4A(b)</t>
  </si>
  <si>
    <r>
      <t xml:space="preserve">Schedule No. 4A: Installation and Other Services </t>
    </r>
    <r>
      <rPr>
        <b/>
        <i/>
        <sz val="11"/>
        <color indexed="12"/>
        <rFont val="Arial"/>
        <family val="2"/>
      </rPr>
      <t>(Common for all)</t>
    </r>
  </si>
  <si>
    <r>
      <t xml:space="preserve">Schedule No. 4A : Installation and Other Services </t>
    </r>
    <r>
      <rPr>
        <b/>
        <i/>
        <sz val="10"/>
        <color indexed="12"/>
        <rFont val="Arial"/>
        <family val="2"/>
      </rPr>
      <t>(Common for all)</t>
    </r>
  </si>
  <si>
    <t>Total of Schedule- 4 A(c)</t>
  </si>
  <si>
    <t>Total of Schedule- 4A (d)</t>
  </si>
  <si>
    <t>Schedule No. 5A: Grand Summary</t>
  </si>
  <si>
    <t>TOTAL SCHEDULE NO. 1A</t>
  </si>
  <si>
    <t>TOTAL SCHEDULE NO. 2A</t>
  </si>
  <si>
    <t>TOTAL SCHEDULE NO. 3A</t>
  </si>
  <si>
    <t>TOTAL SCHEDULE NO. 4A</t>
  </si>
  <si>
    <t>Schedule No. 6A: Recommended Availability/Optional Spares Parts and recommended Test Equipment in line with technical Specifications</t>
  </si>
  <si>
    <t>Extension of 9m for Tower Type QA</t>
  </si>
  <si>
    <t>Extension of 9m for Tower Type QD</t>
  </si>
  <si>
    <t>Design of Tower</t>
  </si>
  <si>
    <t>Schedule 3A: Design Services</t>
  </si>
  <si>
    <t>Total design cost</t>
  </si>
  <si>
    <t>lot</t>
  </si>
  <si>
    <t>Total Testing cost</t>
  </si>
  <si>
    <t>Total of Schedule -4A (e)</t>
  </si>
  <si>
    <t>e.Prototype Testing of Towers</t>
  </si>
  <si>
    <t>GRAND TOTAL [1A+2A+3A+4A(a)+4A(b)+4A(c)+4A(d)+4A(e)]</t>
  </si>
  <si>
    <t>Tower Type QA(Design of (a),(b) and (c) to be provided by Employer)</t>
  </si>
  <si>
    <t>Tower Type DD (Design of (a),(b) and (c) to be provided by Employer)</t>
  </si>
  <si>
    <t>Tower Type QD(Design of (a),(b) and (c) to be provided by Employer)</t>
  </si>
  <si>
    <t>Schedule No. 4A : Installation and Other Services (Common for all)</t>
  </si>
  <si>
    <t>(e) : Prototype Testing of Tower</t>
  </si>
  <si>
    <t>Not Applicable</t>
  </si>
  <si>
    <t>Conductor and Groundwire (10 km)</t>
  </si>
  <si>
    <t>Portable Hydraulically operated Crimping tools with 2 sets of dies each for Conductor "BEAR", "CARDINAL", "MOOSE", &amp;  OPGW</t>
  </si>
  <si>
    <t>Stringing of 10 km, steel ground wire with optical fiber (48-fiber) including intermediate splice boxes and necessary terminal splice boxes, etc.</t>
  </si>
  <si>
    <t>Stringing of 10 km, 132 kV Double circuit transmission line ACSR conductor (Loop In Loop Out) in 4-ckt tower, code name "BEAR" with armour rod, mid span compression joints, repair sleeves etc to complete the job</t>
  </si>
  <si>
    <t>Steel ground wire with optical fiber (48 core-fiber) including intermediate splice boxes and necessary terminal splice boxes.</t>
  </si>
  <si>
    <t xml:space="preserve">FC </t>
  </si>
  <si>
    <t>Local
Currency
Portion (LC)</t>
  </si>
  <si>
    <t>Foreign
Currency
Portion (FC)</t>
  </si>
  <si>
    <t xml:space="preserve">LC </t>
  </si>
  <si>
    <t xml:space="preserve"> Charges
(FC)</t>
  </si>
  <si>
    <t>Total 
Training Charges
(FC)</t>
  </si>
  <si>
    <t>Unit rate
(LC)</t>
  </si>
  <si>
    <t>Total 
Training Charges
(LC)</t>
  </si>
  <si>
    <t>Unit Rate (LC)</t>
  </si>
  <si>
    <t>Total Price 
Foreign  ( FC )*</t>
  </si>
  <si>
    <t>Total Price 
Local (LC)*</t>
  </si>
  <si>
    <t>PMD/EGMPAF/KNTLP-079/80-01:Design, Supply, Installation,Testing and Commissioning of 132 kV Transmission Line and Associated Air Insulated Substation (AIS) at Bakaspur, Janaki Rural Municipality, Banke District (Package A-3)</t>
  </si>
  <si>
    <t xml:space="preserve">PMD/EGMPAF/KNTLP-079/80-01:Design, Supply, Installation,Testing and Commissioning of 132 kV Transmission Line and Associated Air Insulated Substation (AIS) at Bakaspur, Janaki Rural Municipality, Banke District (Package A-3) </t>
  </si>
  <si>
    <t>PMD/EGMPAF/KNTLP-079/80-01:Design, Supply, Installation,Testing and Commissioning of 132 kV Transmission Line and Associated Air Insulated Substation (AIS) at Bakaspur, Janaki Rural Municipality, Banke District  (Package A-3)</t>
  </si>
  <si>
    <t>OCB No. : PMD/EGMPAF/KNTLP-079/80-01:Design, Supply, Installation,Testing and Commissioning of 132 kV Transmission Line and Associated Air Insulated Substation (AIS) at Bakaspur, Janaki Rural Municipality, Banke District (Package A-3)</t>
  </si>
  <si>
    <t>OCB No. : PMD/EGMPAF/KNTLP-079/80-01:Design, Supply, Installation,Testing and Commissioning of 132 kV  Transmission Line and Associated Air Insulated Substation at Bakaspur, Janaki Rural Municipality, Banke District (Package A-3)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</si>
</sst>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0_)"/>
    <numFmt numFmtId="166" formatCode="0_)"/>
    <numFmt numFmtId="167" formatCode="_(* #,##0_);_(* \(#,##0\);_(* &quot;-&quot;??_);_(@_)"/>
    <numFmt numFmtId="168" formatCode="&quot; &quot;@"/>
    <numFmt numFmtId="169" formatCode="0.0_)"/>
  </numFmts>
  <fonts count="50">
    <font>
      <sz val="11"/>
      <color theme="1"/>
      <name val="Calibri"/>
      <family val="2"/>
      <scheme val="minor"/>
    </font>
    <font>
      <b/>
      <sz val="11"/>
      <color theme="3"/>
      <name val="Calibri"/>
      <family val="2"/>
      <scheme val="minor"/>
    </font>
    <font>
      <b/>
      <sz val="11"/>
      <color theme="1"/>
      <name val="Calibri"/>
      <family val="2"/>
      <scheme val="minor"/>
    </font>
    <font>
      <b/>
      <sz val="18"/>
      <name val="Arial"/>
      <family val="2"/>
    </font>
    <font>
      <sz val="14"/>
      <name val="Arial"/>
      <family val="2"/>
    </font>
    <font>
      <b/>
      <sz val="14"/>
      <name val="Arial"/>
      <family val="2"/>
    </font>
    <font>
      <b/>
      <u/>
      <sz val="10"/>
      <name val="Arial"/>
      <family val="2"/>
    </font>
    <font>
      <sz val="16"/>
      <name val="Arial"/>
      <family val="2"/>
    </font>
    <font>
      <sz val="11"/>
      <name val="Arial"/>
      <family val="2"/>
    </font>
    <font>
      <b/>
      <sz val="11"/>
      <name val="Arial"/>
      <family val="2"/>
    </font>
    <font>
      <b/>
      <i/>
      <sz val="11"/>
      <color theme="1"/>
      <name val="Calibri"/>
      <family val="2"/>
      <scheme val="minor"/>
    </font>
    <font>
      <sz val="10"/>
      <name val="Arial"/>
      <family val="2"/>
    </font>
    <font>
      <sz val="20"/>
      <name val="Arial"/>
      <family val="2"/>
    </font>
    <font>
      <sz val="12"/>
      <name val="Arial"/>
      <family val="2"/>
    </font>
    <font>
      <b/>
      <sz val="10"/>
      <name val="Arial"/>
      <family val="2"/>
    </font>
    <font>
      <sz val="12"/>
      <name val="Book Antiqua"/>
      <family val="1"/>
    </font>
    <font>
      <b/>
      <sz val="12"/>
      <name val="Book Antiqua"/>
      <family val="1"/>
    </font>
    <font>
      <b/>
      <i/>
      <sz val="11"/>
      <color indexed="12"/>
      <name val="Arial"/>
      <family val="2"/>
    </font>
    <font>
      <b/>
      <sz val="12"/>
      <name val="Arial"/>
      <family val="2"/>
    </font>
    <font>
      <b/>
      <sz val="10"/>
      <name val="Book Antiqua"/>
      <family val="1"/>
    </font>
    <font>
      <b/>
      <i/>
      <sz val="10"/>
      <color indexed="12"/>
      <name val="Arial"/>
      <family val="2"/>
    </font>
    <font>
      <sz val="18"/>
      <name val="Arial"/>
      <family val="2"/>
    </font>
    <font>
      <b/>
      <sz val="12"/>
      <name val="Calibri Light"/>
      <family val="2"/>
    </font>
    <font>
      <b/>
      <sz val="10"/>
      <name val="Calibri Light"/>
      <family val="2"/>
    </font>
    <font>
      <sz val="10"/>
      <name val="Calibri Light"/>
      <family val="2"/>
    </font>
    <font>
      <sz val="11"/>
      <name val="Book Antiqua"/>
      <family val="1"/>
    </font>
    <font>
      <b/>
      <sz val="11"/>
      <name val="Book Antiqua"/>
      <family val="1"/>
    </font>
    <font>
      <sz val="11"/>
      <color theme="1"/>
      <name val="Book Antiqua"/>
      <family val="1"/>
    </font>
    <font>
      <b/>
      <u/>
      <sz val="12"/>
      <name val="Book Antiqua"/>
      <family val="1"/>
    </font>
    <font>
      <b/>
      <sz val="10"/>
      <name val="Times New Roman"/>
      <family val="1"/>
    </font>
    <font>
      <sz val="10"/>
      <name val="Times New Roman"/>
      <family val="1"/>
    </font>
    <font>
      <b/>
      <sz val="10"/>
      <name val="Calibri "/>
    </font>
    <font>
      <sz val="10"/>
      <name val="Calibri "/>
    </font>
    <font>
      <sz val="11"/>
      <color theme="1"/>
      <name val="Calibri "/>
    </font>
    <font>
      <sz val="10"/>
      <name val="Calibri"/>
      <family val="2"/>
      <scheme val="minor"/>
    </font>
    <font>
      <b/>
      <sz val="10"/>
      <color theme="1"/>
      <name val="Calibri"/>
      <family val="2"/>
      <scheme val="minor"/>
    </font>
    <font>
      <b/>
      <i/>
      <sz val="12"/>
      <name val="Arial"/>
      <family val="2"/>
    </font>
    <font>
      <b/>
      <i/>
      <sz val="11"/>
      <name val="Arial"/>
      <family val="2"/>
    </font>
    <font>
      <b/>
      <u/>
      <sz val="12"/>
      <name val="Calibri"/>
      <family val="2"/>
      <scheme val="minor"/>
    </font>
    <font>
      <sz val="10"/>
      <color rgb="FFFF0000"/>
      <name val="Arial"/>
      <family val="2"/>
    </font>
    <font>
      <i/>
      <vertAlign val="superscript"/>
      <sz val="11"/>
      <name val="Comic Sans MS"/>
      <family val="4"/>
    </font>
    <font>
      <i/>
      <sz val="11"/>
      <name val="Comic Sans MS"/>
      <family val="4"/>
    </font>
    <font>
      <b/>
      <u/>
      <sz val="11"/>
      <color theme="1"/>
      <name val="Calibri"/>
      <family val="2"/>
      <scheme val="minor"/>
    </font>
    <font>
      <b/>
      <sz val="11"/>
      <name val="Calibri"/>
      <family val="2"/>
      <scheme val="minor"/>
    </font>
    <font>
      <sz val="11"/>
      <name val="Calibri"/>
      <family val="2"/>
      <scheme val="minor"/>
    </font>
    <font>
      <b/>
      <sz val="11"/>
      <color theme="1"/>
      <name val="Calibri "/>
    </font>
    <font>
      <i/>
      <sz val="12"/>
      <name val="Arial"/>
      <family val="2"/>
    </font>
    <font>
      <b/>
      <u/>
      <sz val="11"/>
      <name val="Arial"/>
      <family val="2"/>
    </font>
    <font>
      <i/>
      <sz val="10"/>
      <name val="Arial"/>
      <family val="2"/>
    </font>
    <font>
      <b/>
      <u/>
      <sz val="11"/>
      <name val="Calibri Light"/>
      <family val="2"/>
    </font>
  </fonts>
  <fills count="8">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indexed="9"/>
        <bgColor indexed="64"/>
      </patternFill>
    </fill>
    <fill>
      <patternFill patternType="solid">
        <fgColor theme="7" tint="-0.249977111117893"/>
        <bgColor indexed="64"/>
      </patternFill>
    </fill>
    <fill>
      <patternFill patternType="solid">
        <fgColor theme="5"/>
        <bgColor indexed="64"/>
      </patternFill>
    </fill>
    <fill>
      <patternFill patternType="solid">
        <fgColor theme="8" tint="0.59999389629810485"/>
        <bgColor indexed="64"/>
      </patternFill>
    </fill>
  </fills>
  <borders count="57">
    <border>
      <left/>
      <right/>
      <top/>
      <bottom/>
      <diagonal/>
    </border>
    <border>
      <left/>
      <right/>
      <top/>
      <bottom style="medium">
        <color theme="4" tint="0.3999755851924192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11">
    <xf numFmtId="0" fontId="0" fillId="0" borderId="0"/>
    <xf numFmtId="0" fontId="1" fillId="0" borderId="1" applyNumberFormat="0" applyFill="0" applyAlignment="0" applyProtection="0"/>
    <xf numFmtId="0" fontId="1" fillId="0" borderId="0" applyNumberFormat="0" applyFill="0" applyBorder="0" applyAlignment="0" applyProtection="0"/>
    <xf numFmtId="0" fontId="11" fillId="0" borderId="0"/>
    <xf numFmtId="0" fontId="11" fillId="0" borderId="0"/>
    <xf numFmtId="0" fontId="11" fillId="0" borderId="0"/>
    <xf numFmtId="43" fontId="11" fillId="0" borderId="0" applyFont="0" applyFill="0" applyBorder="0" applyAlignment="0" applyProtection="0"/>
    <xf numFmtId="0" fontId="11" fillId="0" borderId="0"/>
    <xf numFmtId="0" fontId="11" fillId="0" borderId="0"/>
    <xf numFmtId="0" fontId="11" fillId="0" borderId="0" applyNumberFormat="0" applyFont="0" applyFill="0" applyBorder="0" applyAlignment="0" applyProtection="0">
      <alignment vertical="top"/>
    </xf>
    <xf numFmtId="0" fontId="11" fillId="0" borderId="0"/>
  </cellStyleXfs>
  <cellXfs count="566">
    <xf numFmtId="0" fontId="0" fillId="0" borderId="0" xfId="0"/>
    <xf numFmtId="0" fontId="1" fillId="2" borderId="0" xfId="1" applyFill="1" applyBorder="1" applyAlignment="1">
      <alignment horizontal="justify" vertical="center"/>
    </xf>
    <xf numFmtId="9" fontId="1" fillId="2" borderId="0" xfId="1" applyNumberFormat="1" applyFill="1" applyBorder="1" applyAlignment="1">
      <alignment horizontal="right" vertical="center"/>
    </xf>
    <xf numFmtId="0" fontId="1" fillId="2" borderId="0" xfId="1" applyFill="1" applyBorder="1" applyAlignment="1">
      <alignment horizontal="left" vertical="center"/>
    </xf>
    <xf numFmtId="0" fontId="10" fillId="2" borderId="15" xfId="2" applyFont="1" applyFill="1" applyBorder="1" applyAlignment="1">
      <alignment horizontal="center" vertical="center"/>
    </xf>
    <xf numFmtId="0" fontId="2" fillId="2" borderId="17" xfId="2" quotePrefix="1" applyFont="1" applyFill="1" applyBorder="1" applyAlignment="1">
      <alignment horizontal="center" vertical="center"/>
    </xf>
    <xf numFmtId="0" fontId="8" fillId="4" borderId="0" xfId="3" applyFont="1" applyFill="1" applyBorder="1" applyAlignment="1" applyProtection="1">
      <alignment vertical="top"/>
    </xf>
    <xf numFmtId="0" fontId="8" fillId="4" borderId="0" xfId="3" applyFont="1" applyFill="1" applyBorder="1" applyAlignment="1" applyProtection="1">
      <alignment horizontal="left" vertical="top"/>
    </xf>
    <xf numFmtId="165" fontId="14" fillId="0" borderId="21" xfId="3" applyNumberFormat="1" applyFont="1" applyBorder="1" applyAlignment="1">
      <alignment horizontal="center" vertical="center" wrapText="1"/>
    </xf>
    <xf numFmtId="165" fontId="14" fillId="0" borderId="15" xfId="3" applyNumberFormat="1" applyFont="1" applyFill="1" applyBorder="1" applyAlignment="1">
      <alignment horizontal="center" vertical="center"/>
    </xf>
    <xf numFmtId="165" fontId="14" fillId="0" borderId="15" xfId="3" applyNumberFormat="1" applyFont="1" applyBorder="1" applyAlignment="1">
      <alignment horizontal="center" vertical="center"/>
    </xf>
    <xf numFmtId="166" fontId="14" fillId="0" borderId="15" xfId="3" applyNumberFormat="1" applyFont="1" applyBorder="1" applyAlignment="1">
      <alignment horizontal="center" vertical="center"/>
    </xf>
    <xf numFmtId="0" fontId="8" fillId="4" borderId="23" xfId="3" applyFont="1" applyFill="1" applyBorder="1" applyAlignment="1" applyProtection="1">
      <alignment vertical="top"/>
    </xf>
    <xf numFmtId="1" fontId="14" fillId="0" borderId="16" xfId="3" applyNumberFormat="1" applyFont="1" applyBorder="1" applyAlignment="1">
      <alignment horizontal="center" vertical="center"/>
    </xf>
    <xf numFmtId="1" fontId="14" fillId="0" borderId="17" xfId="3" applyNumberFormat="1" applyFont="1" applyBorder="1" applyAlignment="1">
      <alignment horizontal="center" vertical="center"/>
    </xf>
    <xf numFmtId="166" fontId="14" fillId="0" borderId="17" xfId="3" applyNumberFormat="1" applyFont="1" applyBorder="1" applyAlignment="1">
      <alignment horizontal="center" vertical="center"/>
    </xf>
    <xf numFmtId="166" fontId="11" fillId="0" borderId="17" xfId="3" applyNumberFormat="1" applyFont="1" applyFill="1" applyBorder="1" applyAlignment="1">
      <alignment horizontal="center" vertical="center"/>
    </xf>
    <xf numFmtId="166" fontId="14" fillId="0" borderId="17" xfId="3" applyNumberFormat="1" applyFont="1" applyFill="1" applyBorder="1" applyAlignment="1">
      <alignment horizontal="center" vertical="center"/>
    </xf>
    <xf numFmtId="0" fontId="8" fillId="4" borderId="18" xfId="3" applyFont="1" applyFill="1" applyBorder="1" applyAlignment="1" applyProtection="1">
      <alignment vertical="top"/>
    </xf>
    <xf numFmtId="0" fontId="8" fillId="4" borderId="0" xfId="5" applyFont="1" applyFill="1" applyBorder="1" applyAlignment="1" applyProtection="1">
      <alignment vertical="top" wrapText="1"/>
    </xf>
    <xf numFmtId="0" fontId="8" fillId="4" borderId="0" xfId="5" applyFont="1" applyFill="1" applyBorder="1" applyProtection="1"/>
    <xf numFmtId="0" fontId="8" fillId="4" borderId="0" xfId="3" applyFont="1" applyFill="1" applyBorder="1" applyProtection="1"/>
    <xf numFmtId="166" fontId="9" fillId="0" borderId="15" xfId="3" applyNumberFormat="1" applyFont="1" applyFill="1" applyBorder="1" applyAlignment="1">
      <alignment horizontal="center" vertical="center"/>
    </xf>
    <xf numFmtId="167" fontId="9" fillId="0" borderId="15" xfId="6" applyNumberFormat="1" applyFont="1" applyFill="1" applyBorder="1" applyAlignment="1">
      <alignment horizontal="center" vertical="center"/>
    </xf>
    <xf numFmtId="166" fontId="9" fillId="0" borderId="26" xfId="3" applyNumberFormat="1" applyFont="1" applyBorder="1" applyAlignment="1">
      <alignment horizontal="center" vertical="center" wrapText="1"/>
    </xf>
    <xf numFmtId="166" fontId="9" fillId="0" borderId="15" xfId="3" applyNumberFormat="1" applyFont="1" applyFill="1" applyBorder="1" applyAlignment="1">
      <alignment horizontal="center" vertical="center" wrapText="1"/>
    </xf>
    <xf numFmtId="166" fontId="9" fillId="0" borderId="16" xfId="3" applyNumberFormat="1" applyFont="1" applyBorder="1" applyAlignment="1">
      <alignment horizontal="center" vertical="center"/>
    </xf>
    <xf numFmtId="166" fontId="9" fillId="0" borderId="17" xfId="3" applyNumberFormat="1" applyFont="1" applyBorder="1" applyAlignment="1">
      <alignment horizontal="center" vertical="center"/>
    </xf>
    <xf numFmtId="0" fontId="13" fillId="0" borderId="18" xfId="3" applyFont="1" applyBorder="1" applyAlignment="1">
      <alignment horizontal="justify" vertical="top" wrapText="1"/>
    </xf>
    <xf numFmtId="0" fontId="16" fillId="0" borderId="0" xfId="3" applyFont="1" applyBorder="1" applyAlignment="1">
      <alignment horizontal="justify" vertical="top" wrapText="1"/>
    </xf>
    <xf numFmtId="0" fontId="16" fillId="0" borderId="0" xfId="3" applyFont="1" applyBorder="1" applyAlignment="1">
      <alignment horizontal="center" vertical="top" wrapText="1"/>
    </xf>
    <xf numFmtId="0" fontId="11" fillId="0" borderId="20" xfId="3" applyBorder="1"/>
    <xf numFmtId="0" fontId="15" fillId="0" borderId="15" xfId="3" applyFont="1" applyBorder="1" applyAlignment="1">
      <alignment horizontal="center" vertical="top"/>
    </xf>
    <xf numFmtId="0" fontId="16" fillId="0" borderId="16" xfId="3" applyFont="1" applyBorder="1" applyAlignment="1">
      <alignment horizontal="center" vertical="center"/>
    </xf>
    <xf numFmtId="0" fontId="16" fillId="0" borderId="17" xfId="8" applyFont="1" applyBorder="1" applyAlignment="1">
      <alignment horizontal="center" vertical="center"/>
    </xf>
    <xf numFmtId="0" fontId="16" fillId="0" borderId="17" xfId="3" applyFont="1" applyBorder="1" applyAlignment="1">
      <alignment horizontal="center" vertical="center" wrapText="1"/>
    </xf>
    <xf numFmtId="0" fontId="16" fillId="0" borderId="17" xfId="3" applyFont="1" applyBorder="1" applyAlignment="1">
      <alignment horizontal="center" vertical="center"/>
    </xf>
    <xf numFmtId="0" fontId="15" fillId="0" borderId="17" xfId="3" applyFont="1" applyBorder="1" applyAlignment="1">
      <alignment vertical="center"/>
    </xf>
    <xf numFmtId="0" fontId="15" fillId="0" borderId="18" xfId="3" applyFont="1" applyBorder="1" applyAlignment="1">
      <alignment vertical="center"/>
    </xf>
    <xf numFmtId="0" fontId="18" fillId="0" borderId="0" xfId="3" applyFont="1" applyFill="1" applyBorder="1" applyAlignment="1"/>
    <xf numFmtId="0" fontId="9" fillId="0" borderId="15" xfId="7" applyFont="1" applyBorder="1" applyAlignment="1">
      <alignment horizontal="center" vertical="top" wrapText="1"/>
    </xf>
    <xf numFmtId="0" fontId="9" fillId="0" borderId="16" xfId="7" applyFont="1" applyBorder="1" applyAlignment="1">
      <alignment horizontal="center" vertical="center"/>
    </xf>
    <xf numFmtId="0" fontId="9" fillId="0" borderId="17" xfId="8" applyFont="1" applyBorder="1" applyAlignment="1">
      <alignment horizontal="center" vertical="center"/>
    </xf>
    <xf numFmtId="0" fontId="9" fillId="0" borderId="17" xfId="7" applyFont="1" applyBorder="1" applyAlignment="1">
      <alignment horizontal="center" vertical="center" wrapText="1"/>
    </xf>
    <xf numFmtId="0" fontId="9" fillId="0" borderId="17" xfId="7" applyFont="1" applyBorder="1" applyAlignment="1">
      <alignment horizontal="center" vertical="center"/>
    </xf>
    <xf numFmtId="0" fontId="15" fillId="0" borderId="18" xfId="3" applyFont="1" applyBorder="1" applyAlignment="1">
      <alignment horizontal="center" vertical="top"/>
    </xf>
    <xf numFmtId="0" fontId="11" fillId="0" borderId="0" xfId="3" applyFont="1" applyBorder="1" applyAlignment="1">
      <alignment horizontal="left" vertical="center" wrapText="1"/>
    </xf>
    <xf numFmtId="0" fontId="22" fillId="0" borderId="16" xfId="3" applyFont="1" applyBorder="1" applyAlignment="1">
      <alignment horizontal="center" vertical="center"/>
    </xf>
    <xf numFmtId="0" fontId="22" fillId="0" borderId="17" xfId="3" applyFont="1" applyBorder="1" applyAlignment="1">
      <alignment horizontal="center" vertical="center"/>
    </xf>
    <xf numFmtId="0" fontId="22" fillId="0" borderId="17" xfId="3" applyFont="1" applyBorder="1" applyAlignment="1">
      <alignment horizontal="center" vertical="center" wrapText="1"/>
    </xf>
    <xf numFmtId="0" fontId="24" fillId="0" borderId="18" xfId="3" applyFont="1" applyBorder="1"/>
    <xf numFmtId="0" fontId="15" fillId="0" borderId="0" xfId="3" applyFont="1" applyBorder="1" applyAlignment="1">
      <alignment horizontal="justify" vertical="top" wrapText="1"/>
    </xf>
    <xf numFmtId="0" fontId="26" fillId="0" borderId="11" xfId="3" applyFont="1" applyBorder="1" applyAlignment="1">
      <alignment vertical="top" wrapText="1"/>
    </xf>
    <xf numFmtId="0" fontId="26" fillId="0" borderId="11" xfId="3" applyFont="1" applyBorder="1" applyAlignment="1">
      <alignment horizontal="center" vertical="top" wrapText="1"/>
    </xf>
    <xf numFmtId="0" fontId="19" fillId="0" borderId="11" xfId="3" applyFont="1" applyBorder="1" applyAlignment="1">
      <alignment horizontal="center" wrapText="1"/>
    </xf>
    <xf numFmtId="0" fontId="25" fillId="0" borderId="11" xfId="3" applyFont="1" applyBorder="1" applyAlignment="1">
      <alignment horizontal="justify" vertical="top" wrapText="1"/>
    </xf>
    <xf numFmtId="43" fontId="25" fillId="0" borderId="11" xfId="6" applyFont="1" applyBorder="1" applyAlignment="1">
      <alignment horizontal="center" vertical="center"/>
    </xf>
    <xf numFmtId="43" fontId="25" fillId="0" borderId="11" xfId="6" applyFont="1" applyBorder="1" applyAlignment="1">
      <alignment vertical="center" wrapText="1"/>
    </xf>
    <xf numFmtId="43" fontId="25" fillId="0" borderId="11" xfId="6" applyFont="1" applyBorder="1" applyAlignment="1">
      <alignment vertical="top" wrapText="1"/>
    </xf>
    <xf numFmtId="43" fontId="25" fillId="0" borderId="11" xfId="6" applyFont="1" applyBorder="1" applyAlignment="1">
      <alignment wrapText="1"/>
    </xf>
    <xf numFmtId="43" fontId="25" fillId="0" borderId="11" xfId="6" applyFont="1" applyBorder="1" applyAlignment="1">
      <alignment horizontal="center" vertical="top"/>
    </xf>
    <xf numFmtId="0" fontId="25" fillId="0" borderId="11" xfId="3" applyFont="1" applyBorder="1" applyAlignment="1">
      <alignment vertical="center"/>
    </xf>
    <xf numFmtId="0" fontId="25" fillId="0" borderId="11" xfId="3" applyFont="1" applyBorder="1" applyAlignment="1">
      <alignment horizontal="justify" vertical="center" wrapText="1"/>
    </xf>
    <xf numFmtId="0" fontId="26" fillId="0" borderId="11" xfId="3" applyFont="1" applyFill="1" applyBorder="1" applyAlignment="1">
      <alignment vertical="center" wrapText="1"/>
    </xf>
    <xf numFmtId="43" fontId="26" fillId="0" borderId="11" xfId="6" applyFont="1" applyBorder="1" applyAlignment="1">
      <alignment vertical="center"/>
    </xf>
    <xf numFmtId="43" fontId="26" fillId="0" borderId="11" xfId="3" applyNumberFormat="1" applyFont="1" applyBorder="1" applyAlignment="1">
      <alignment vertical="center" wrapText="1"/>
    </xf>
    <xf numFmtId="0" fontId="28" fillId="0" borderId="11" xfId="3" applyFont="1" applyBorder="1" applyAlignment="1" applyProtection="1">
      <alignment horizontal="left" vertical="center" wrapText="1"/>
    </xf>
    <xf numFmtId="0" fontId="26" fillId="0" borderId="0" xfId="3" applyFont="1" applyBorder="1" applyAlignment="1">
      <alignment vertical="center"/>
    </xf>
    <xf numFmtId="0" fontId="26" fillId="0" borderId="28" xfId="3" applyFont="1" applyBorder="1" applyAlignment="1">
      <alignment horizontal="center" vertical="top" wrapText="1"/>
    </xf>
    <xf numFmtId="0" fontId="26" fillId="0" borderId="29" xfId="3" applyFont="1" applyBorder="1" applyAlignment="1">
      <alignment horizontal="center" vertical="top" wrapText="1"/>
    </xf>
    <xf numFmtId="0" fontId="26" fillId="0" borderId="29" xfId="3" applyFont="1" applyBorder="1" applyAlignment="1">
      <alignment horizontal="center" vertical="top"/>
    </xf>
    <xf numFmtId="0" fontId="26" fillId="0" borderId="30" xfId="3" applyFont="1" applyBorder="1" applyAlignment="1">
      <alignment vertical="top"/>
    </xf>
    <xf numFmtId="168" fontId="26" fillId="0" borderId="31" xfId="3" applyNumberFormat="1" applyFont="1" applyBorder="1" applyAlignment="1">
      <alignment horizontal="center" vertical="top"/>
    </xf>
    <xf numFmtId="0" fontId="25" fillId="0" borderId="31" xfId="3" applyFont="1" applyBorder="1" applyAlignment="1">
      <alignment horizontal="center" vertical="top"/>
    </xf>
    <xf numFmtId="0" fontId="0" fillId="0" borderId="11" xfId="0" applyBorder="1"/>
    <xf numFmtId="0" fontId="31" fillId="2" borderId="11" xfId="0" applyFont="1" applyFill="1" applyBorder="1" applyAlignment="1">
      <alignment vertical="center" wrapText="1"/>
    </xf>
    <xf numFmtId="0" fontId="31" fillId="2" borderId="11" xfId="0" applyFont="1" applyFill="1" applyBorder="1" applyAlignment="1">
      <alignment vertical="center"/>
    </xf>
    <xf numFmtId="0" fontId="32" fillId="2" borderId="11" xfId="0" applyFont="1" applyFill="1" applyBorder="1" applyAlignment="1">
      <alignment vertical="center"/>
    </xf>
    <xf numFmtId="0" fontId="32" fillId="2" borderId="11" xfId="0" applyFont="1" applyFill="1" applyBorder="1" applyAlignment="1">
      <alignment horizontal="left" vertical="center"/>
    </xf>
    <xf numFmtId="0" fontId="31" fillId="2" borderId="11" xfId="0" applyFont="1" applyFill="1" applyBorder="1" applyAlignment="1">
      <alignment horizontal="left" vertical="center"/>
    </xf>
    <xf numFmtId="165" fontId="32" fillId="2" borderId="11" xfId="0" applyNumberFormat="1" applyFont="1" applyFill="1" applyBorder="1" applyAlignment="1">
      <alignment vertical="center" wrapText="1"/>
    </xf>
    <xf numFmtId="0" fontId="32" fillId="2" borderId="11" xfId="0" applyFont="1" applyFill="1" applyBorder="1" applyAlignment="1">
      <alignment horizontal="justify" vertical="center" wrapText="1"/>
    </xf>
    <xf numFmtId="0" fontId="31" fillId="2" borderId="11" xfId="0" applyFont="1" applyFill="1" applyBorder="1" applyAlignment="1">
      <alignment horizontal="left" vertical="center" wrapText="1"/>
    </xf>
    <xf numFmtId="0" fontId="31" fillId="2" borderId="11" xfId="7" applyFont="1" applyFill="1" applyBorder="1" applyAlignment="1">
      <alignment vertical="center" wrapText="1"/>
    </xf>
    <xf numFmtId="0" fontId="32" fillId="2" borderId="11" xfId="7" applyFont="1" applyFill="1" applyBorder="1" applyAlignment="1">
      <alignment vertical="center"/>
    </xf>
    <xf numFmtId="0" fontId="31" fillId="2" borderId="11" xfId="7" applyFont="1" applyFill="1" applyBorder="1" applyAlignment="1">
      <alignment vertical="center"/>
    </xf>
    <xf numFmtId="0" fontId="32" fillId="2" borderId="11" xfId="7" applyFont="1" applyFill="1" applyBorder="1" applyAlignment="1">
      <alignment vertical="center" wrapText="1"/>
    </xf>
    <xf numFmtId="0" fontId="32" fillId="2" borderId="11" xfId="7" applyFont="1" applyFill="1" applyBorder="1" applyAlignment="1" applyProtection="1">
      <alignment horizontal="left" vertical="center"/>
    </xf>
    <xf numFmtId="0" fontId="10" fillId="2" borderId="27" xfId="2" applyFont="1" applyFill="1" applyBorder="1" applyAlignment="1">
      <alignment horizontal="center" vertical="center"/>
    </xf>
    <xf numFmtId="0" fontId="2" fillId="2" borderId="11" xfId="2" quotePrefix="1" applyFont="1" applyFill="1" applyBorder="1" applyAlignment="1">
      <alignment horizontal="center" vertical="center"/>
    </xf>
    <xf numFmtId="0" fontId="34" fillId="2" borderId="11" xfId="0" applyFont="1" applyFill="1" applyBorder="1" applyAlignment="1">
      <alignment horizontal="center" vertical="center" wrapText="1"/>
    </xf>
    <xf numFmtId="0" fontId="34" fillId="2" borderId="11" xfId="0" applyNumberFormat="1" applyFont="1" applyFill="1" applyBorder="1" applyAlignment="1">
      <alignment horizontal="center" vertical="center"/>
    </xf>
    <xf numFmtId="1" fontId="34" fillId="2" borderId="11" xfId="0" applyNumberFormat="1" applyFont="1" applyFill="1" applyBorder="1" applyAlignment="1">
      <alignment horizontal="center" vertical="center"/>
    </xf>
    <xf numFmtId="164" fontId="34" fillId="2" borderId="11" xfId="0" applyNumberFormat="1" applyFont="1" applyFill="1" applyBorder="1" applyAlignment="1">
      <alignment horizontal="center" vertical="center"/>
    </xf>
    <xf numFmtId="0" fontId="34" fillId="2" borderId="11" xfId="7" applyFont="1" applyFill="1" applyBorder="1" applyAlignment="1">
      <alignment vertical="center"/>
    </xf>
    <xf numFmtId="166" fontId="34" fillId="2" borderId="11" xfId="7" applyNumberFormat="1" applyFont="1" applyFill="1" applyBorder="1" applyAlignment="1">
      <alignment vertical="center"/>
    </xf>
    <xf numFmtId="0" fontId="34" fillId="2" borderId="11" xfId="7" applyFont="1" applyFill="1" applyBorder="1" applyAlignment="1">
      <alignment horizontal="center" vertical="center"/>
    </xf>
    <xf numFmtId="166" fontId="34" fillId="2" borderId="11" xfId="7" applyNumberFormat="1" applyFont="1" applyFill="1" applyBorder="1" applyAlignment="1">
      <alignment horizontal="center" vertical="center"/>
    </xf>
    <xf numFmtId="0" fontId="34" fillId="2" borderId="11" xfId="7" applyFont="1" applyFill="1" applyBorder="1" applyAlignment="1" applyProtection="1">
      <alignment horizontal="center" vertical="center"/>
    </xf>
    <xf numFmtId="0" fontId="0" fillId="0" borderId="11" xfId="0" applyFont="1" applyBorder="1"/>
    <xf numFmtId="0" fontId="9" fillId="0" borderId="31" xfId="3" applyFont="1" applyFill="1" applyBorder="1" applyAlignment="1">
      <alignment vertical="top" wrapText="1"/>
    </xf>
    <xf numFmtId="0" fontId="18" fillId="0" borderId="11" xfId="3" applyFont="1" applyFill="1" applyBorder="1" applyAlignment="1">
      <alignment vertical="top" wrapText="1"/>
    </xf>
    <xf numFmtId="0" fontId="5" fillId="0" borderId="11" xfId="3" applyFont="1" applyFill="1" applyBorder="1" applyAlignment="1">
      <alignment vertical="top" wrapText="1"/>
    </xf>
    <xf numFmtId="164" fontId="18" fillId="0" borderId="11" xfId="3" applyNumberFormat="1" applyFont="1" applyFill="1" applyBorder="1" applyAlignment="1">
      <alignment horizontal="center" vertical="top"/>
    </xf>
    <xf numFmtId="0" fontId="36" fillId="0" borderId="11" xfId="3" applyFont="1" applyFill="1" applyBorder="1" applyAlignment="1" applyProtection="1">
      <alignment horizontal="center" vertical="top"/>
    </xf>
    <xf numFmtId="0" fontId="13" fillId="0" borderId="32" xfId="3" applyFont="1" applyFill="1" applyBorder="1" applyAlignment="1">
      <alignment horizontal="justify" vertical="top" wrapText="1"/>
    </xf>
    <xf numFmtId="0" fontId="8" fillId="0" borderId="31" xfId="3" applyFont="1" applyFill="1" applyBorder="1" applyAlignment="1" applyProtection="1">
      <alignment horizontal="center" vertical="center" wrapText="1"/>
      <protection hidden="1"/>
    </xf>
    <xf numFmtId="0" fontId="8" fillId="0" borderId="11" xfId="3" quotePrefix="1" applyFont="1" applyFill="1" applyBorder="1" applyAlignment="1" applyProtection="1">
      <alignment horizontal="left" vertical="center" wrapText="1"/>
      <protection hidden="1"/>
    </xf>
    <xf numFmtId="0" fontId="8" fillId="0" borderId="11" xfId="3" applyFont="1" applyFill="1" applyBorder="1" applyAlignment="1">
      <alignment horizontal="center" vertical="center"/>
    </xf>
    <xf numFmtId="0" fontId="37" fillId="0" borderId="11" xfId="3" quotePrefix="1" applyFont="1" applyFill="1" applyBorder="1" applyAlignment="1" applyProtection="1">
      <alignment horizontal="center" vertical="top"/>
    </xf>
    <xf numFmtId="0" fontId="37" fillId="0" borderId="11" xfId="3" applyFont="1" applyFill="1" applyBorder="1" applyAlignment="1" applyProtection="1">
      <alignment horizontal="center" vertical="top"/>
    </xf>
    <xf numFmtId="0" fontId="9" fillId="0" borderId="31" xfId="3" applyFont="1" applyFill="1" applyBorder="1" applyAlignment="1" applyProtection="1">
      <alignment horizontal="center" vertical="top" wrapText="1"/>
      <protection hidden="1"/>
    </xf>
    <xf numFmtId="0" fontId="8" fillId="0" borderId="11" xfId="3" applyFont="1" applyFill="1" applyBorder="1" applyAlignment="1" applyProtection="1">
      <alignment horizontal="left" vertical="top" wrapText="1"/>
      <protection hidden="1"/>
    </xf>
    <xf numFmtId="0" fontId="8" fillId="0" borderId="31" xfId="3" applyFont="1" applyBorder="1" applyAlignment="1" applyProtection="1">
      <alignment horizontal="center" vertical="center" wrapText="1"/>
      <protection hidden="1"/>
    </xf>
    <xf numFmtId="0" fontId="8" fillId="0" borderId="11" xfId="3" quotePrefix="1" applyFont="1" applyBorder="1" applyAlignment="1" applyProtection="1">
      <alignment horizontal="left" vertical="center" wrapText="1"/>
      <protection hidden="1"/>
    </xf>
    <xf numFmtId="0" fontId="8" fillId="0" borderId="11" xfId="3" applyFont="1" applyBorder="1" applyAlignment="1">
      <alignment horizontal="center" vertical="center"/>
    </xf>
    <xf numFmtId="0" fontId="37" fillId="4" borderId="11" xfId="3" quotePrefix="1" applyFont="1" applyFill="1" applyBorder="1" applyAlignment="1" applyProtection="1">
      <alignment horizontal="center" vertical="top"/>
    </xf>
    <xf numFmtId="0" fontId="37" fillId="4" borderId="11" xfId="3" applyFont="1" applyFill="1" applyBorder="1" applyAlignment="1" applyProtection="1">
      <alignment horizontal="center" vertical="top"/>
    </xf>
    <xf numFmtId="0" fontId="36" fillId="4" borderId="11" xfId="3" applyFont="1" applyFill="1" applyBorder="1" applyAlignment="1" applyProtection="1">
      <alignment horizontal="center" vertical="top"/>
    </xf>
    <xf numFmtId="0" fontId="13" fillId="0" borderId="32" xfId="3" applyFont="1" applyBorder="1" applyAlignment="1">
      <alignment horizontal="justify" vertical="top" wrapText="1"/>
    </xf>
    <xf numFmtId="0" fontId="9" fillId="0" borderId="31" xfId="3" applyFont="1" applyBorder="1" applyAlignment="1" applyProtection="1">
      <alignment horizontal="center" vertical="top" wrapText="1"/>
      <protection hidden="1"/>
    </xf>
    <xf numFmtId="0" fontId="8" fillId="0" borderId="11" xfId="3" applyFont="1" applyBorder="1" applyAlignment="1" applyProtection="1">
      <alignment horizontal="left" vertical="top" wrapText="1"/>
      <protection hidden="1"/>
    </xf>
    <xf numFmtId="0" fontId="9" fillId="0" borderId="11" xfId="3" applyFont="1" applyBorder="1" applyAlignment="1" applyProtection="1">
      <alignment horizontal="left" vertical="top" wrapText="1"/>
      <protection hidden="1"/>
    </xf>
    <xf numFmtId="0" fontId="8" fillId="0" borderId="31" xfId="10" applyFont="1" applyFill="1" applyBorder="1" applyAlignment="1">
      <alignment horizontal="center" vertical="top"/>
    </xf>
    <xf numFmtId="0" fontId="9" fillId="0" borderId="11" xfId="10" applyFont="1" applyFill="1" applyBorder="1" applyAlignment="1">
      <alignment vertical="top" wrapText="1"/>
    </xf>
    <xf numFmtId="0" fontId="8" fillId="0" borderId="11" xfId="3" applyFont="1" applyFill="1" applyBorder="1"/>
    <xf numFmtId="0" fontId="8" fillId="0" borderId="11" xfId="10" applyFont="1" applyFill="1" applyBorder="1" applyAlignment="1">
      <alignment horizontal="center" vertical="top" wrapText="1"/>
    </xf>
    <xf numFmtId="0" fontId="8" fillId="0" borderId="11" xfId="10" applyFont="1" applyFill="1" applyBorder="1" applyAlignment="1">
      <alignment horizontal="center" vertical="top"/>
    </xf>
    <xf numFmtId="0" fontId="25" fillId="0" borderId="11" xfId="3" applyFont="1" applyFill="1" applyBorder="1" applyAlignment="1">
      <alignment horizontal="justify" vertical="top" wrapText="1"/>
    </xf>
    <xf numFmtId="0" fontId="8" fillId="0" borderId="11" xfId="3" applyFont="1" applyFill="1" applyBorder="1" applyAlignment="1">
      <alignment horizontal="justify" vertical="top" wrapText="1"/>
    </xf>
    <xf numFmtId="0" fontId="13" fillId="0" borderId="11" xfId="3" applyFont="1" applyFill="1" applyBorder="1" applyAlignment="1">
      <alignment horizontal="justify" vertical="top" wrapText="1"/>
    </xf>
    <xf numFmtId="0" fontId="8" fillId="0" borderId="11" xfId="3" applyFont="1" applyBorder="1" applyAlignment="1" applyProtection="1">
      <alignment horizontal="justify" vertical="top" wrapText="1"/>
      <protection hidden="1"/>
    </xf>
    <xf numFmtId="0" fontId="8" fillId="0" borderId="11" xfId="3" applyFont="1" applyBorder="1" applyAlignment="1" applyProtection="1">
      <alignment horizontal="center" vertical="center" wrapText="1"/>
      <protection hidden="1"/>
    </xf>
    <xf numFmtId="0" fontId="8" fillId="0" borderId="11" xfId="3" applyFont="1" applyBorder="1" applyAlignment="1" applyProtection="1">
      <alignment horizontal="right" vertical="top" wrapText="1"/>
      <protection hidden="1"/>
    </xf>
    <xf numFmtId="0" fontId="8" fillId="0" borderId="32" xfId="3" applyFont="1" applyBorder="1" applyAlignment="1" applyProtection="1">
      <alignment horizontal="right" vertical="top" wrapText="1"/>
      <protection hidden="1"/>
    </xf>
    <xf numFmtId="0" fontId="9" fillId="5" borderId="22" xfId="3" applyFont="1" applyFill="1" applyBorder="1" applyAlignment="1" applyProtection="1">
      <alignment horizontal="center" vertical="top" wrapText="1"/>
      <protection hidden="1"/>
    </xf>
    <xf numFmtId="0" fontId="38" fillId="5" borderId="15" xfId="10" applyFont="1" applyFill="1" applyBorder="1" applyAlignment="1">
      <alignment horizontal="center" vertical="center" wrapText="1"/>
    </xf>
    <xf numFmtId="0" fontId="8" fillId="5" borderId="15" xfId="3" applyFont="1" applyFill="1" applyBorder="1" applyAlignment="1" applyProtection="1">
      <alignment horizontal="justify" vertical="top" wrapText="1"/>
      <protection hidden="1"/>
    </xf>
    <xf numFmtId="0" fontId="8" fillId="5" borderId="15" xfId="3" applyFont="1" applyFill="1" applyBorder="1" applyAlignment="1" applyProtection="1">
      <alignment horizontal="center" vertical="center" wrapText="1"/>
      <protection hidden="1"/>
    </xf>
    <xf numFmtId="0" fontId="8" fillId="5" borderId="23" xfId="3" applyFont="1" applyFill="1" applyBorder="1" applyAlignment="1" applyProtection="1">
      <alignment horizontal="right" vertical="top" wrapText="1"/>
      <protection hidden="1"/>
    </xf>
    <xf numFmtId="0" fontId="29" fillId="0" borderId="11" xfId="0" applyFont="1" applyBorder="1" applyAlignment="1">
      <alignment vertical="center"/>
    </xf>
    <xf numFmtId="0" fontId="30" fillId="0" borderId="11" xfId="0" applyFont="1" applyBorder="1" applyAlignment="1">
      <alignment horizontal="left" vertical="center" wrapText="1"/>
    </xf>
    <xf numFmtId="0" fontId="0" fillId="0" borderId="11" xfId="0" applyBorder="1" applyAlignment="1">
      <alignment horizontal="center"/>
    </xf>
    <xf numFmtId="0" fontId="43" fillId="2" borderId="11" xfId="0" applyFont="1" applyFill="1" applyBorder="1" applyAlignment="1">
      <alignment vertical="center" wrapText="1"/>
    </xf>
    <xf numFmtId="0" fontId="44" fillId="2" borderId="11" xfId="0" applyFont="1" applyFill="1" applyBorder="1" applyAlignment="1">
      <alignment horizontal="justify" vertical="center" wrapText="1"/>
    </xf>
    <xf numFmtId="0" fontId="44" fillId="2" borderId="11" xfId="0" applyFont="1" applyFill="1" applyBorder="1" applyAlignment="1">
      <alignment horizontal="left" vertical="center" wrapText="1"/>
    </xf>
    <xf numFmtId="0" fontId="43" fillId="2" borderId="11" xfId="0" applyFont="1" applyFill="1" applyBorder="1" applyAlignment="1">
      <alignment horizontal="justify" vertical="center" wrapText="1"/>
    </xf>
    <xf numFmtId="0" fontId="43" fillId="2" borderId="11" xfId="0" applyFont="1" applyFill="1" applyBorder="1" applyAlignment="1">
      <alignment horizontal="left" vertical="center" wrapText="1"/>
    </xf>
    <xf numFmtId="0" fontId="43" fillId="2" borderId="11" xfId="0" applyFont="1" applyFill="1" applyBorder="1" applyAlignment="1">
      <alignment vertical="center"/>
    </xf>
    <xf numFmtId="0" fontId="44" fillId="2" borderId="11" xfId="0" applyFont="1" applyFill="1" applyBorder="1" applyAlignment="1">
      <alignment vertical="center"/>
    </xf>
    <xf numFmtId="0" fontId="43" fillId="2" borderId="11" xfId="0" applyFont="1" applyFill="1" applyBorder="1" applyAlignment="1">
      <alignment horizontal="left" vertical="center"/>
    </xf>
    <xf numFmtId="165" fontId="44" fillId="2" borderId="11" xfId="0" applyNumberFormat="1" applyFont="1" applyFill="1" applyBorder="1" applyAlignment="1">
      <alignment vertical="center" wrapText="1"/>
    </xf>
    <xf numFmtId="0" fontId="43" fillId="2" borderId="11" xfId="0" applyFont="1" applyFill="1" applyBorder="1"/>
    <xf numFmtId="0" fontId="44" fillId="2" borderId="11" xfId="0" applyFont="1" applyFill="1" applyBorder="1" applyAlignment="1">
      <alignment horizontal="justify" vertical="top" wrapText="1"/>
    </xf>
    <xf numFmtId="0" fontId="44" fillId="3" borderId="11" xfId="0" applyNumberFormat="1" applyFont="1" applyFill="1" applyBorder="1" applyAlignment="1">
      <alignment horizontal="center" vertical="center"/>
    </xf>
    <xf numFmtId="2" fontId="44" fillId="2" borderId="11" xfId="0" applyNumberFormat="1" applyFont="1" applyFill="1" applyBorder="1" applyAlignment="1">
      <alignment horizontal="center" vertical="center"/>
    </xf>
    <xf numFmtId="165" fontId="44" fillId="3" borderId="11" xfId="0" applyNumberFormat="1" applyFont="1" applyFill="1" applyBorder="1" applyAlignment="1">
      <alignment horizontal="center" vertical="center" wrapText="1"/>
    </xf>
    <xf numFmtId="0" fontId="44" fillId="2" borderId="11" xfId="0" applyNumberFormat="1" applyFont="1" applyFill="1" applyBorder="1" applyAlignment="1">
      <alignment horizontal="center" vertical="center"/>
    </xf>
    <xf numFmtId="165" fontId="43" fillId="3" borderId="11" xfId="0" applyNumberFormat="1" applyFont="1" applyFill="1" applyBorder="1" applyAlignment="1">
      <alignment vertical="center" wrapText="1"/>
    </xf>
    <xf numFmtId="165" fontId="44" fillId="3" borderId="11" xfId="0" applyNumberFormat="1" applyFont="1" applyFill="1" applyBorder="1" applyAlignment="1">
      <alignment horizontal="center" vertical="top" wrapText="1"/>
    </xf>
    <xf numFmtId="165" fontId="44" fillId="3" borderId="11" xfId="0" applyNumberFormat="1" applyFont="1" applyFill="1" applyBorder="1" applyAlignment="1">
      <alignment horizontal="center" vertical="center"/>
    </xf>
    <xf numFmtId="0" fontId="43" fillId="0" borderId="11" xfId="0" applyFont="1" applyBorder="1" applyAlignment="1">
      <alignment vertical="center" wrapText="1"/>
    </xf>
    <xf numFmtId="0" fontId="0" fillId="0" borderId="11" xfId="0" applyBorder="1" applyAlignment="1">
      <alignment vertical="center"/>
    </xf>
    <xf numFmtId="0" fontId="26" fillId="0" borderId="7" xfId="3" applyFont="1" applyBorder="1" applyAlignment="1">
      <alignment horizontal="center" vertical="top" wrapText="1"/>
    </xf>
    <xf numFmtId="0" fontId="26" fillId="0" borderId="8" xfId="3" applyFont="1" applyBorder="1" applyAlignment="1">
      <alignment horizontal="left" vertical="top" wrapText="1"/>
    </xf>
    <xf numFmtId="0" fontId="26" fillId="0" borderId="8" xfId="3" applyFont="1" applyBorder="1" applyAlignment="1">
      <alignment horizontal="center" vertical="top" wrapText="1"/>
    </xf>
    <xf numFmtId="0" fontId="25" fillId="0" borderId="12" xfId="3" applyFont="1" applyBorder="1" applyAlignment="1">
      <alignment vertical="top"/>
    </xf>
    <xf numFmtId="165" fontId="43" fillId="3" borderId="11" xfId="0" applyNumberFormat="1" applyFont="1" applyFill="1" applyBorder="1" applyAlignment="1">
      <alignment vertical="center"/>
    </xf>
    <xf numFmtId="2" fontId="0" fillId="0" borderId="11" xfId="0" applyNumberFormat="1" applyBorder="1"/>
    <xf numFmtId="0" fontId="32" fillId="2" borderId="27" xfId="7" applyFont="1" applyFill="1" applyBorder="1" applyAlignment="1">
      <alignment vertical="center" wrapText="1"/>
    </xf>
    <xf numFmtId="0" fontId="34" fillId="2" borderId="27" xfId="7" applyFont="1" applyFill="1" applyBorder="1" applyAlignment="1">
      <alignment horizontal="center" vertical="center"/>
    </xf>
    <xf numFmtId="0" fontId="0" fillId="0" borderId="0" xfId="0" applyBorder="1"/>
    <xf numFmtId="0" fontId="33" fillId="0" borderId="11" xfId="0" applyFont="1" applyBorder="1"/>
    <xf numFmtId="0" fontId="45" fillId="0" borderId="11" xfId="0" applyFont="1" applyBorder="1"/>
    <xf numFmtId="0" fontId="2" fillId="0" borderId="11" xfId="0" applyFont="1" applyBorder="1"/>
    <xf numFmtId="0" fontId="0" fillId="6" borderId="11" xfId="0" applyFill="1" applyBorder="1"/>
    <xf numFmtId="0" fontId="2" fillId="0" borderId="0" xfId="0" applyFont="1" applyBorder="1" applyAlignment="1"/>
    <xf numFmtId="0" fontId="0" fillId="0" borderId="0" xfId="0" applyBorder="1" applyAlignment="1"/>
    <xf numFmtId="0" fontId="16" fillId="0" borderId="11" xfId="3" applyFont="1" applyBorder="1" applyAlignment="1">
      <alignment vertical="top" wrapText="1"/>
    </xf>
    <xf numFmtId="43" fontId="16" fillId="5" borderId="15" xfId="6" applyFont="1" applyFill="1" applyBorder="1" applyAlignment="1">
      <alignment horizontal="center" vertical="center"/>
    </xf>
    <xf numFmtId="0" fontId="15" fillId="5" borderId="15" xfId="3" applyFont="1" applyFill="1" applyBorder="1"/>
    <xf numFmtId="0" fontId="15" fillId="5" borderId="23" xfId="3" applyFont="1" applyFill="1" applyBorder="1"/>
    <xf numFmtId="0" fontId="16" fillId="0" borderId="11" xfId="3" applyFont="1" applyBorder="1" applyAlignment="1">
      <alignment vertical="center" wrapText="1"/>
    </xf>
    <xf numFmtId="0" fontId="22" fillId="7" borderId="22" xfId="3" applyFont="1" applyFill="1" applyBorder="1" applyAlignment="1">
      <alignment horizontal="left" vertical="top"/>
    </xf>
    <xf numFmtId="43" fontId="22" fillId="7" borderId="15" xfId="3" applyNumberFormat="1" applyFont="1" applyFill="1" applyBorder="1" applyAlignment="1">
      <alignment horizontal="center" vertical="center" wrapText="1"/>
    </xf>
    <xf numFmtId="0" fontId="24" fillId="7" borderId="23" xfId="3" applyFont="1" applyFill="1" applyBorder="1"/>
    <xf numFmtId="0" fontId="9" fillId="0" borderId="0" xfId="7" applyFont="1" applyAlignment="1">
      <alignment horizontal="center" vertical="top" wrapText="1"/>
    </xf>
    <xf numFmtId="0" fontId="8" fillId="0" borderId="0" xfId="8" applyFont="1" applyAlignment="1">
      <alignment horizontal="center" vertical="center" wrapText="1"/>
    </xf>
    <xf numFmtId="0" fontId="8" fillId="0" borderId="0" xfId="7" applyFont="1"/>
    <xf numFmtId="0" fontId="29" fillId="0" borderId="11" xfId="0" applyFont="1" applyBorder="1" applyAlignment="1">
      <alignment horizontal="center" vertical="center" wrapText="1"/>
    </xf>
    <xf numFmtId="0" fontId="11" fillId="2" borderId="0" xfId="4" applyFont="1" applyFill="1" applyBorder="1" applyAlignment="1" applyProtection="1">
      <alignment horizontal="left" vertical="top" wrapText="1"/>
    </xf>
    <xf numFmtId="165" fontId="14" fillId="0" borderId="20" xfId="3" applyNumberFormat="1" applyFont="1" applyBorder="1" applyAlignment="1">
      <alignment horizontal="center" vertical="center" wrapText="1"/>
    </xf>
    <xf numFmtId="0" fontId="9" fillId="4" borderId="0" xfId="3" applyFont="1" applyFill="1" applyBorder="1" applyAlignment="1" applyProtection="1">
      <alignment horizontal="left" wrapText="1"/>
    </xf>
    <xf numFmtId="0" fontId="10" fillId="2" borderId="14" xfId="2" applyFont="1" applyFill="1" applyBorder="1" applyAlignment="1">
      <alignment horizontal="center" vertical="center"/>
    </xf>
    <xf numFmtId="0" fontId="16" fillId="0" borderId="15" xfId="3" applyFont="1" applyBorder="1" applyAlignment="1">
      <alignment horizontal="center" vertical="top" wrapText="1"/>
    </xf>
    <xf numFmtId="0" fontId="49" fillId="7" borderId="15" xfId="10" applyFont="1" applyFill="1" applyBorder="1" applyAlignment="1">
      <alignment horizontal="center" vertical="center" wrapText="1"/>
    </xf>
    <xf numFmtId="0" fontId="22" fillId="0" borderId="15" xfId="3" applyFont="1" applyBorder="1" applyAlignment="1">
      <alignment horizontal="center" vertical="center"/>
    </xf>
    <xf numFmtId="0" fontId="22" fillId="0" borderId="15" xfId="3" applyFont="1" applyBorder="1" applyAlignment="1">
      <alignment horizontal="center" vertical="center" wrapText="1"/>
    </xf>
    <xf numFmtId="0" fontId="7" fillId="2" borderId="0" xfId="0" applyFont="1" applyFill="1" applyBorder="1" applyAlignment="1">
      <alignment horizontal="justify" vertical="center"/>
    </xf>
    <xf numFmtId="0" fontId="7" fillId="2" borderId="0" xfId="0" applyFont="1" applyFill="1" applyBorder="1" applyAlignment="1">
      <alignment horizontal="center" vertical="center"/>
    </xf>
    <xf numFmtId="0" fontId="0" fillId="2" borderId="0" xfId="0" applyFill="1" applyBorder="1" applyAlignment="1">
      <alignment horizontal="left" vertical="center"/>
    </xf>
    <xf numFmtId="0" fontId="35" fillId="0" borderId="0" xfId="0" applyFont="1" applyBorder="1" applyAlignment="1">
      <alignment wrapText="1"/>
    </xf>
    <xf numFmtId="0" fontId="33" fillId="0" borderId="0" xfId="0" applyFont="1" applyBorder="1"/>
    <xf numFmtId="0" fontId="0" fillId="0" borderId="0" xfId="0" applyAlignment="1"/>
    <xf numFmtId="0" fontId="0" fillId="0" borderId="31" xfId="0" applyBorder="1"/>
    <xf numFmtId="0" fontId="0" fillId="0" borderId="41" xfId="0" applyBorder="1"/>
    <xf numFmtId="0" fontId="0" fillId="0" borderId="42" xfId="0" applyBorder="1"/>
    <xf numFmtId="0" fontId="5" fillId="4" borderId="41" xfId="3" applyFont="1" applyFill="1" applyBorder="1" applyAlignment="1" applyProtection="1">
      <alignment horizontal="center" vertical="top" wrapText="1"/>
    </xf>
    <xf numFmtId="0" fontId="5" fillId="4" borderId="0" xfId="3" applyFont="1" applyFill="1" applyBorder="1" applyAlignment="1" applyProtection="1">
      <alignment horizontal="center" vertical="top" wrapText="1"/>
    </xf>
    <xf numFmtId="0" fontId="5" fillId="4" borderId="42" xfId="3" applyFont="1" applyFill="1" applyBorder="1" applyAlignment="1" applyProtection="1">
      <alignment horizontal="center" vertical="top" wrapText="1"/>
    </xf>
    <xf numFmtId="0" fontId="6" fillId="2" borderId="41" xfId="0" applyFont="1" applyFill="1" applyBorder="1" applyAlignment="1">
      <alignment horizontal="left"/>
    </xf>
    <xf numFmtId="0" fontId="26" fillId="4" borderId="41" xfId="5" applyFont="1" applyFill="1" applyBorder="1" applyAlignment="1" applyProtection="1">
      <alignment horizontal="left" vertical="center"/>
    </xf>
    <xf numFmtId="0" fontId="26" fillId="0" borderId="42" xfId="3" applyFont="1" applyBorder="1" applyAlignment="1">
      <alignment vertical="center"/>
    </xf>
    <xf numFmtId="0" fontId="0" fillId="0" borderId="32" xfId="0" applyBorder="1"/>
    <xf numFmtId="0" fontId="0" fillId="0" borderId="22" xfId="0" applyBorder="1"/>
    <xf numFmtId="0" fontId="0" fillId="0" borderId="15" xfId="0" applyBorder="1"/>
    <xf numFmtId="0" fontId="0" fillId="0" borderId="23" xfId="0" applyBorder="1"/>
    <xf numFmtId="0" fontId="0" fillId="0" borderId="40" xfId="0" applyBorder="1"/>
    <xf numFmtId="0" fontId="7" fillId="3" borderId="41" xfId="3" applyFont="1" applyFill="1" applyBorder="1" applyAlignment="1">
      <alignment horizontal="center" vertical="top" wrapText="1"/>
    </xf>
    <xf numFmtId="0" fontId="7" fillId="3" borderId="0" xfId="3" applyFont="1" applyFill="1" applyBorder="1" applyAlignment="1">
      <alignment horizontal="center" vertical="top" wrapText="1"/>
    </xf>
    <xf numFmtId="0" fontId="16" fillId="0" borderId="41" xfId="5" applyFont="1" applyBorder="1" applyAlignment="1" applyProtection="1">
      <alignment horizontal="left"/>
    </xf>
    <xf numFmtId="0" fontId="25" fillId="0" borderId="0" xfId="3" applyFont="1" applyBorder="1" applyAlignment="1" applyProtection="1">
      <alignment vertical="top"/>
    </xf>
    <xf numFmtId="0" fontId="15" fillId="0" borderId="42" xfId="3" applyFont="1" applyBorder="1" applyAlignment="1">
      <alignment horizontal="justify" vertical="top" wrapText="1"/>
    </xf>
    <xf numFmtId="0" fontId="27" fillId="0" borderId="32" xfId="0" applyFont="1" applyBorder="1"/>
    <xf numFmtId="0" fontId="25" fillId="0" borderId="31" xfId="3" applyFont="1" applyBorder="1" applyAlignment="1">
      <alignment vertical="center"/>
    </xf>
    <xf numFmtId="0" fontId="27" fillId="0" borderId="32" xfId="0" applyFont="1" applyBorder="1" applyAlignment="1">
      <alignment vertical="center"/>
    </xf>
    <xf numFmtId="0" fontId="25" fillId="0" borderId="31" xfId="3" applyFont="1" applyBorder="1" applyAlignment="1" applyProtection="1">
      <alignment vertical="top" wrapText="1"/>
    </xf>
    <xf numFmtId="0" fontId="25" fillId="0" borderId="22" xfId="3" applyFont="1" applyBorder="1" applyAlignment="1" applyProtection="1">
      <alignment vertical="top" wrapText="1"/>
    </xf>
    <xf numFmtId="0" fontId="28" fillId="0" borderId="15" xfId="3" applyFont="1" applyBorder="1" applyAlignment="1" applyProtection="1">
      <alignment horizontal="left" vertical="center" wrapText="1"/>
    </xf>
    <xf numFmtId="0" fontId="27" fillId="0" borderId="23" xfId="0" applyFont="1" applyBorder="1"/>
    <xf numFmtId="0" fontId="11" fillId="0" borderId="41" xfId="3" applyFont="1" applyBorder="1" applyAlignment="1">
      <alignment horizontal="left" vertical="center" wrapText="1"/>
    </xf>
    <xf numFmtId="0" fontId="11" fillId="0" borderId="42" xfId="3" applyBorder="1"/>
    <xf numFmtId="0" fontId="14" fillId="4" borderId="41" xfId="5" applyFont="1" applyFill="1" applyBorder="1" applyAlignment="1" applyProtection="1">
      <alignment horizontal="left"/>
    </xf>
    <xf numFmtId="0" fontId="9" fillId="4" borderId="0" xfId="5" applyFont="1" applyFill="1" applyBorder="1" applyAlignment="1" applyProtection="1">
      <alignment horizontal="left"/>
    </xf>
    <xf numFmtId="0" fontId="11" fillId="0" borderId="0" xfId="3" applyFont="1" applyBorder="1" applyAlignment="1">
      <alignment horizontal="justify" vertical="center" wrapText="1"/>
    </xf>
    <xf numFmtId="0" fontId="16" fillId="0" borderId="42" xfId="3" applyFont="1" applyBorder="1" applyAlignment="1">
      <alignment horizontal="center"/>
    </xf>
    <xf numFmtId="0" fontId="11" fillId="0" borderId="0" xfId="3" applyFont="1" applyBorder="1" applyAlignment="1"/>
    <xf numFmtId="0" fontId="11" fillId="0" borderId="0" xfId="3" applyFont="1" applyBorder="1" applyAlignment="1">
      <alignment horizontal="justify" vertical="center"/>
    </xf>
    <xf numFmtId="0" fontId="19" fillId="0" borderId="42" xfId="3" applyFont="1" applyBorder="1" applyAlignment="1">
      <alignment horizontal="center"/>
    </xf>
    <xf numFmtId="0" fontId="18" fillId="0" borderId="41" xfId="3" applyFont="1" applyFill="1" applyBorder="1" applyAlignment="1">
      <alignment vertical="center" wrapText="1"/>
    </xf>
    <xf numFmtId="0" fontId="11" fillId="0" borderId="0" xfId="3" applyBorder="1" applyAlignment="1">
      <alignment wrapText="1"/>
    </xf>
    <xf numFmtId="0" fontId="15" fillId="0" borderId="42" xfId="3" applyFont="1" applyBorder="1" applyAlignment="1">
      <alignment horizontal="center" vertical="top"/>
    </xf>
    <xf numFmtId="0" fontId="15" fillId="0" borderId="0" xfId="3" applyFont="1" applyBorder="1" applyAlignment="1">
      <alignment vertical="top" wrapText="1"/>
    </xf>
    <xf numFmtId="0" fontId="15" fillId="0" borderId="0" xfId="3" applyFont="1" applyBorder="1"/>
    <xf numFmtId="0" fontId="15" fillId="0" borderId="46" xfId="3" applyFont="1" applyBorder="1"/>
    <xf numFmtId="0" fontId="4" fillId="4" borderId="41" xfId="3" applyFont="1" applyFill="1" applyBorder="1" applyAlignment="1" applyProtection="1">
      <alignment horizontal="center" vertical="center" wrapText="1"/>
    </xf>
    <xf numFmtId="0" fontId="4" fillId="4" borderId="0" xfId="3" applyFont="1" applyFill="1" applyBorder="1" applyAlignment="1" applyProtection="1">
      <alignment horizontal="center" vertical="center" wrapText="1"/>
    </xf>
    <xf numFmtId="0" fontId="15" fillId="0" borderId="42" xfId="3" applyFont="1" applyBorder="1"/>
    <xf numFmtId="0" fontId="8" fillId="4" borderId="41" xfId="5" applyFont="1" applyFill="1" applyBorder="1" applyAlignment="1" applyProtection="1">
      <alignment horizontal="left"/>
    </xf>
    <xf numFmtId="0" fontId="13" fillId="0" borderId="0" xfId="7" applyFont="1" applyBorder="1" applyAlignment="1">
      <alignment vertical="top" wrapText="1"/>
    </xf>
    <xf numFmtId="0" fontId="13" fillId="0" borderId="0" xfId="7" applyFont="1" applyBorder="1"/>
    <xf numFmtId="0" fontId="9" fillId="4" borderId="41" xfId="5" applyFont="1" applyFill="1" applyBorder="1" applyAlignment="1" applyProtection="1">
      <alignment horizontal="left"/>
    </xf>
    <xf numFmtId="0" fontId="11" fillId="0" borderId="0" xfId="3" applyBorder="1"/>
    <xf numFmtId="0" fontId="0" fillId="0" borderId="31" xfId="0" applyBorder="1" applyAlignment="1">
      <alignment vertical="center"/>
    </xf>
    <xf numFmtId="0" fontId="0" fillId="0" borderId="32" xfId="0" applyBorder="1" applyAlignment="1">
      <alignment vertical="center"/>
    </xf>
    <xf numFmtId="0" fontId="0" fillId="0" borderId="42" xfId="0" applyBorder="1" applyAlignment="1">
      <alignment horizontal="center" vertical="center" wrapText="1"/>
    </xf>
    <xf numFmtId="0" fontId="9" fillId="2" borderId="41" xfId="1" applyFont="1" applyFill="1" applyBorder="1" applyAlignment="1">
      <alignment horizontal="left" vertical="center"/>
    </xf>
    <xf numFmtId="0" fontId="0" fillId="2" borderId="46" xfId="0" applyFill="1" applyBorder="1" applyAlignment="1">
      <alignment horizontal="center" vertical="center"/>
    </xf>
    <xf numFmtId="0" fontId="2" fillId="2" borderId="16" xfId="2" quotePrefix="1" applyFont="1" applyFill="1" applyBorder="1" applyAlignment="1">
      <alignment horizontal="center" vertical="center"/>
    </xf>
    <xf numFmtId="0" fontId="2" fillId="0" borderId="18" xfId="0" applyFont="1" applyBorder="1" applyAlignment="1">
      <alignment horizontal="center" vertical="center" wrapText="1"/>
    </xf>
    <xf numFmtId="166" fontId="43" fillId="2" borderId="53" xfId="0" applyNumberFormat="1" applyFont="1" applyFill="1" applyBorder="1" applyAlignment="1">
      <alignment horizontal="center" vertical="center" wrapText="1"/>
    </xf>
    <xf numFmtId="0" fontId="0" fillId="0" borderId="32" xfId="0" applyFont="1" applyBorder="1"/>
    <xf numFmtId="0" fontId="44" fillId="2" borderId="53" xfId="0" applyFont="1" applyFill="1" applyBorder="1" applyAlignment="1">
      <alignment horizontal="center" vertical="center" wrapText="1"/>
    </xf>
    <xf numFmtId="1" fontId="43" fillId="2" borderId="53" xfId="0" applyNumberFormat="1" applyFont="1" applyFill="1" applyBorder="1" applyAlignment="1">
      <alignment horizontal="center" vertical="center" wrapText="1"/>
    </xf>
    <xf numFmtId="169" fontId="43" fillId="2" borderId="53" xfId="0" applyNumberFormat="1" applyFont="1" applyFill="1" applyBorder="1" applyAlignment="1">
      <alignment horizontal="center" vertical="center" wrapText="1"/>
    </xf>
    <xf numFmtId="0" fontId="43" fillId="2" borderId="53" xfId="0" applyFont="1" applyFill="1" applyBorder="1" applyAlignment="1">
      <alignment horizontal="center" vertical="center" wrapText="1"/>
    </xf>
    <xf numFmtId="166" fontId="43" fillId="2" borderId="53" xfId="0" applyNumberFormat="1" applyFont="1" applyFill="1" applyBorder="1" applyAlignment="1">
      <alignment horizontal="center" vertical="center"/>
    </xf>
    <xf numFmtId="0" fontId="44" fillId="2" borderId="53" xfId="0" applyFont="1" applyFill="1" applyBorder="1" applyAlignment="1">
      <alignment horizontal="center" vertical="center"/>
    </xf>
    <xf numFmtId="169" fontId="43" fillId="2" borderId="53" xfId="0" applyNumberFormat="1" applyFont="1" applyFill="1" applyBorder="1" applyAlignment="1">
      <alignment horizontal="center" vertical="center"/>
    </xf>
    <xf numFmtId="166" fontId="43" fillId="2" borderId="53" xfId="0" applyNumberFormat="1" applyFont="1" applyFill="1" applyBorder="1" applyAlignment="1">
      <alignment horizontal="center"/>
    </xf>
    <xf numFmtId="0" fontId="44" fillId="2" borderId="53" xfId="0" applyFont="1" applyFill="1" applyBorder="1" applyAlignment="1">
      <alignment horizontal="center" vertical="top" wrapText="1"/>
    </xf>
    <xf numFmtId="0" fontId="0" fillId="0" borderId="54" xfId="0" applyFont="1" applyBorder="1"/>
    <xf numFmtId="0" fontId="2" fillId="0" borderId="32" xfId="0" applyFont="1" applyBorder="1" applyAlignment="1"/>
    <xf numFmtId="0" fontId="0" fillId="0" borderId="36" xfId="0" applyFont="1" applyBorder="1" applyAlignment="1"/>
    <xf numFmtId="0" fontId="0" fillId="0" borderId="37" xfId="0" applyFont="1" applyBorder="1" applyAlignment="1">
      <alignment horizontal="center"/>
    </xf>
    <xf numFmtId="0" fontId="0" fillId="0" borderId="37" xfId="0" applyFont="1" applyBorder="1" applyAlignment="1"/>
    <xf numFmtId="0" fontId="0" fillId="0" borderId="56" xfId="0" applyFont="1" applyBorder="1" applyAlignment="1"/>
    <xf numFmtId="0" fontId="13" fillId="0" borderId="42" xfId="3" applyFont="1" applyBorder="1" applyAlignment="1">
      <alignment horizontal="justify" vertical="top" wrapText="1"/>
    </xf>
    <xf numFmtId="0" fontId="11" fillId="2" borderId="41" xfId="4" applyFont="1" applyFill="1" applyBorder="1" applyAlignment="1" applyProtection="1">
      <alignment horizontal="left" vertical="top" wrapText="1"/>
    </xf>
    <xf numFmtId="0" fontId="11" fillId="2" borderId="42" xfId="4" applyFont="1" applyFill="1" applyBorder="1" applyAlignment="1" applyProtection="1">
      <alignment vertical="top"/>
    </xf>
    <xf numFmtId="165" fontId="8" fillId="0" borderId="0" xfId="3" applyNumberFormat="1" applyFont="1" applyBorder="1"/>
    <xf numFmtId="0" fontId="0" fillId="0" borderId="31" xfId="0" applyBorder="1" applyAlignment="1">
      <alignment horizontal="center"/>
    </xf>
    <xf numFmtId="0" fontId="0" fillId="6" borderId="32" xfId="0" applyFill="1" applyBorder="1"/>
    <xf numFmtId="0" fontId="8" fillId="0" borderId="41" xfId="3" applyFont="1" applyBorder="1" applyAlignment="1" applyProtection="1">
      <alignment horizontal="center" vertical="top" wrapText="1"/>
      <protection hidden="1"/>
    </xf>
    <xf numFmtId="0" fontId="13" fillId="0" borderId="0" xfId="3" applyFont="1" applyBorder="1" applyAlignment="1" applyProtection="1">
      <alignment horizontal="justify" vertical="top" wrapText="1"/>
      <protection hidden="1"/>
    </xf>
    <xf numFmtId="0" fontId="8" fillId="0" borderId="0" xfId="3" applyFont="1" applyBorder="1" applyAlignment="1" applyProtection="1">
      <alignment horizontal="justify" vertical="top" wrapText="1"/>
      <protection hidden="1"/>
    </xf>
    <xf numFmtId="0" fontId="8" fillId="0" borderId="42" xfId="3" applyFont="1" applyBorder="1" applyAlignment="1" applyProtection="1">
      <alignment horizontal="justify" vertical="top" wrapText="1"/>
      <protection hidden="1"/>
    </xf>
    <xf numFmtId="0" fontId="8" fillId="4" borderId="41" xfId="3" applyFont="1" applyFill="1" applyBorder="1" applyAlignment="1">
      <alignment vertical="top"/>
    </xf>
    <xf numFmtId="0" fontId="8" fillId="2" borderId="0" xfId="3" applyFont="1" applyFill="1" applyBorder="1" applyAlignment="1">
      <alignment vertical="top" wrapText="1"/>
    </xf>
    <xf numFmtId="0" fontId="8" fillId="4" borderId="0" xfId="3" applyFont="1" applyFill="1" applyBorder="1" applyAlignment="1">
      <alignment vertical="top"/>
    </xf>
    <xf numFmtId="0" fontId="8" fillId="4" borderId="0" xfId="3" applyFont="1" applyFill="1" applyBorder="1" applyAlignment="1">
      <alignment horizontal="center" vertical="top"/>
    </xf>
    <xf numFmtId="0" fontId="9" fillId="0" borderId="0" xfId="3" applyFont="1" applyBorder="1"/>
    <xf numFmtId="0" fontId="8" fillId="0" borderId="0" xfId="3" applyFont="1" applyBorder="1" applyAlignment="1">
      <alignment horizontal="left" vertical="top" wrapText="1"/>
    </xf>
    <xf numFmtId="0" fontId="9" fillId="0" borderId="0" xfId="3" applyFont="1" applyBorder="1" applyAlignment="1">
      <alignment wrapText="1"/>
    </xf>
    <xf numFmtId="0" fontId="8" fillId="0" borderId="0" xfId="3" applyFont="1" applyBorder="1" applyAlignment="1">
      <alignment horizontal="center" vertical="center" wrapText="1"/>
    </xf>
    <xf numFmtId="0" fontId="8" fillId="0" borderId="0" xfId="3" applyFont="1" applyBorder="1" applyAlignment="1">
      <alignment horizontal="center" vertical="top" wrapText="1"/>
    </xf>
    <xf numFmtId="0" fontId="9" fillId="0" borderId="0" xfId="3" applyFont="1" applyBorder="1" applyAlignment="1">
      <alignment horizontal="left" wrapText="1"/>
    </xf>
    <xf numFmtId="0" fontId="9" fillId="0" borderId="0" xfId="3" applyFont="1" applyBorder="1" applyAlignment="1">
      <alignment horizontal="left"/>
    </xf>
    <xf numFmtId="0" fontId="8" fillId="0" borderId="0" xfId="3" applyFont="1" applyBorder="1"/>
    <xf numFmtId="0" fontId="9" fillId="0" borderId="0" xfId="3" applyFont="1" applyBorder="1" applyAlignment="1" applyProtection="1">
      <alignment horizontal="left" wrapText="1"/>
      <protection locked="0"/>
    </xf>
    <xf numFmtId="0" fontId="9" fillId="0" borderId="0" xfId="3" applyFont="1" applyBorder="1" applyAlignment="1" applyProtection="1">
      <alignment horizontal="left"/>
      <protection locked="0"/>
    </xf>
    <xf numFmtId="0" fontId="8" fillId="4" borderId="49" xfId="3" applyFont="1" applyFill="1" applyBorder="1" applyAlignment="1">
      <alignment vertical="top"/>
    </xf>
    <xf numFmtId="0" fontId="9" fillId="4" borderId="50" xfId="3" applyFont="1" applyFill="1" applyBorder="1" applyAlignment="1">
      <alignment horizontal="left"/>
    </xf>
    <xf numFmtId="0" fontId="9" fillId="0" borderId="50" xfId="3" applyFont="1" applyBorder="1" applyAlignment="1" applyProtection="1">
      <alignment horizontal="left"/>
      <protection locked="0"/>
    </xf>
    <xf numFmtId="0" fontId="9" fillId="2" borderId="50" xfId="3" applyFont="1" applyFill="1" applyBorder="1" applyAlignment="1">
      <alignment horizontal="left" wrapText="1"/>
    </xf>
    <xf numFmtId="0" fontId="8" fillId="4" borderId="50" xfId="3" applyFont="1" applyFill="1" applyBorder="1" applyAlignment="1">
      <alignment vertical="top"/>
    </xf>
    <xf numFmtId="0" fontId="11" fillId="0" borderId="46" xfId="3" applyBorder="1"/>
    <xf numFmtId="0" fontId="8" fillId="4" borderId="42" xfId="3" applyFont="1" applyFill="1" applyBorder="1" applyAlignment="1" applyProtection="1">
      <alignment vertical="top"/>
    </xf>
    <xf numFmtId="0" fontId="9" fillId="4" borderId="41" xfId="3" applyFont="1" applyFill="1" applyBorder="1" applyAlignment="1" applyProtection="1">
      <alignment horizontal="left"/>
    </xf>
    <xf numFmtId="0" fontId="11" fillId="2" borderId="41" xfId="3" applyFill="1" applyBorder="1" applyAlignment="1">
      <alignment horizontal="center" vertical="top"/>
    </xf>
    <xf numFmtId="0" fontId="11" fillId="2" borderId="0" xfId="3" applyFill="1" applyBorder="1" applyAlignment="1">
      <alignment vertical="top"/>
    </xf>
    <xf numFmtId="0" fontId="11" fillId="2" borderId="0" xfId="3" applyFill="1" applyBorder="1" applyAlignment="1">
      <alignment horizontal="center" vertical="center" wrapText="1"/>
    </xf>
    <xf numFmtId="4" fontId="14" fillId="2" borderId="0" xfId="3" applyNumberFormat="1" applyFont="1" applyFill="1" applyBorder="1" applyAlignment="1">
      <alignment horizontal="right" vertical="center" wrapText="1"/>
    </xf>
    <xf numFmtId="0" fontId="11" fillId="2" borderId="0" xfId="3" applyFill="1" applyBorder="1"/>
    <xf numFmtId="0" fontId="11" fillId="2" borderId="0" xfId="3" applyFill="1" applyBorder="1" applyAlignment="1">
      <alignment horizontal="left" vertical="top"/>
    </xf>
    <xf numFmtId="0" fontId="8" fillId="4" borderId="42" xfId="3" applyFont="1" applyFill="1" applyBorder="1"/>
    <xf numFmtId="0" fontId="40" fillId="0" borderId="0" xfId="3" applyFont="1" applyBorder="1"/>
    <xf numFmtId="0" fontId="8" fillId="2" borderId="41" xfId="3" applyFont="1" applyFill="1" applyBorder="1" applyAlignment="1">
      <alignment horizontal="center" vertical="top"/>
    </xf>
    <xf numFmtId="0" fontId="8" fillId="0" borderId="0" xfId="3" applyFont="1" applyBorder="1" applyAlignment="1">
      <alignment vertical="top" wrapText="1"/>
    </xf>
    <xf numFmtId="0" fontId="14" fillId="0" borderId="0" xfId="3" applyFont="1" applyBorder="1"/>
    <xf numFmtId="0" fontId="8" fillId="4" borderId="42" xfId="3" applyFont="1" applyFill="1" applyBorder="1" applyAlignment="1">
      <alignment vertical="top"/>
    </xf>
    <xf numFmtId="0" fontId="8" fillId="0" borderId="0" xfId="3" applyFont="1" applyBorder="1" applyAlignment="1">
      <alignment horizontal="left"/>
    </xf>
    <xf numFmtId="0" fontId="8" fillId="2" borderId="49" xfId="3" applyFont="1" applyFill="1" applyBorder="1" applyAlignment="1">
      <alignment horizontal="center" vertical="top"/>
    </xf>
    <xf numFmtId="0" fontId="8" fillId="2" borderId="50" xfId="3" applyFont="1" applyFill="1" applyBorder="1" applyAlignment="1">
      <alignment horizontal="left"/>
    </xf>
    <xf numFmtId="0" fontId="11" fillId="0" borderId="50" xfId="3" applyBorder="1"/>
    <xf numFmtId="0" fontId="8" fillId="4" borderId="46" xfId="3" applyFont="1" applyFill="1" applyBorder="1" applyAlignment="1">
      <alignment vertical="top"/>
    </xf>
    <xf numFmtId="0" fontId="2" fillId="2" borderId="31" xfId="2" quotePrefix="1" applyFont="1" applyFill="1" applyBorder="1" applyAlignment="1">
      <alignment horizontal="center" vertical="center"/>
    </xf>
    <xf numFmtId="0" fontId="2" fillId="0" borderId="32" xfId="0" applyFont="1" applyBorder="1" applyAlignment="1">
      <alignment horizontal="center" vertical="center" wrapText="1"/>
    </xf>
    <xf numFmtId="166" fontId="29" fillId="2" borderId="31" xfId="0" applyNumberFormat="1" applyFont="1" applyFill="1" applyBorder="1" applyAlignment="1">
      <alignment horizontal="center" vertical="center" wrapText="1"/>
    </xf>
    <xf numFmtId="169" fontId="29" fillId="2" borderId="31" xfId="0" applyNumberFormat="1" applyFont="1" applyFill="1" applyBorder="1" applyAlignment="1">
      <alignment horizontal="center" vertical="center" wrapText="1"/>
    </xf>
    <xf numFmtId="0" fontId="30" fillId="2" borderId="31" xfId="0" applyFont="1" applyFill="1" applyBorder="1" applyAlignment="1">
      <alignment horizontal="center" vertical="center" wrapText="1"/>
    </xf>
    <xf numFmtId="0" fontId="29" fillId="2" borderId="31" xfId="0" applyFont="1" applyFill="1" applyBorder="1" applyAlignment="1">
      <alignment horizontal="center" vertical="center" wrapText="1"/>
    </xf>
    <xf numFmtId="0" fontId="30" fillId="2" borderId="31" xfId="0" applyFont="1" applyFill="1" applyBorder="1" applyAlignment="1">
      <alignment vertical="center"/>
    </xf>
    <xf numFmtId="164" fontId="29" fillId="2" borderId="31" xfId="7" quotePrefix="1" applyNumberFormat="1" applyFont="1" applyFill="1" applyBorder="1" applyAlignment="1">
      <alignment horizontal="center" vertical="center"/>
    </xf>
    <xf numFmtId="164" fontId="30" fillId="2" borderId="31" xfId="7" quotePrefix="1" applyNumberFormat="1" applyFont="1" applyFill="1" applyBorder="1" applyAlignment="1">
      <alignment horizontal="center" vertical="center"/>
    </xf>
    <xf numFmtId="164" fontId="30" fillId="2" borderId="31" xfId="7" applyNumberFormat="1" applyFont="1" applyFill="1" applyBorder="1" applyAlignment="1">
      <alignment horizontal="center" vertical="center"/>
    </xf>
    <xf numFmtId="164" fontId="29" fillId="2" borderId="31" xfId="7" applyNumberFormat="1" applyFont="1" applyFill="1" applyBorder="1" applyAlignment="1">
      <alignment horizontal="center" vertical="center"/>
    </xf>
    <xf numFmtId="1" fontId="30" fillId="2" borderId="31" xfId="7" quotePrefix="1" applyNumberFormat="1" applyFont="1" applyFill="1" applyBorder="1" applyAlignment="1">
      <alignment horizontal="center" vertical="center"/>
    </xf>
    <xf numFmtId="169" fontId="30" fillId="2" borderId="31" xfId="7" quotePrefix="1" applyNumberFormat="1" applyFont="1" applyFill="1" applyBorder="1" applyAlignment="1">
      <alignment horizontal="center" vertical="center"/>
    </xf>
    <xf numFmtId="1" fontId="29" fillId="2" borderId="31" xfId="7" quotePrefix="1" applyNumberFormat="1" applyFont="1" applyFill="1" applyBorder="1" applyAlignment="1">
      <alignment horizontal="center" vertical="center"/>
    </xf>
    <xf numFmtId="2" fontId="30" fillId="2" borderId="31" xfId="7" quotePrefix="1" applyNumberFormat="1" applyFont="1" applyFill="1" applyBorder="1" applyAlignment="1">
      <alignment horizontal="center" vertical="center"/>
    </xf>
    <xf numFmtId="2" fontId="30" fillId="2" borderId="43" xfId="7" quotePrefix="1" applyNumberFormat="1" applyFont="1" applyFill="1" applyBorder="1" applyAlignment="1">
      <alignment horizontal="center" vertical="center"/>
    </xf>
    <xf numFmtId="0" fontId="0" fillId="0" borderId="54" xfId="0" applyBorder="1"/>
    <xf numFmtId="0" fontId="0" fillId="0" borderId="49" xfId="0" applyBorder="1" applyAlignment="1"/>
    <xf numFmtId="0" fontId="0" fillId="0" borderId="50" xfId="0" applyBorder="1" applyAlignment="1">
      <alignment horizontal="center"/>
    </xf>
    <xf numFmtId="0" fontId="0" fillId="0" borderId="50" xfId="0" applyBorder="1" applyAlignment="1"/>
    <xf numFmtId="0" fontId="0" fillId="0" borderId="46" xfId="0" applyBorder="1" applyAlignment="1"/>
    <xf numFmtId="2" fontId="0" fillId="0" borderId="11" xfId="0" applyNumberFormat="1" applyFont="1" applyBorder="1"/>
    <xf numFmtId="2" fontId="0" fillId="0" borderId="27" xfId="0" applyNumberFormat="1" applyBorder="1"/>
    <xf numFmtId="2" fontId="2" fillId="0" borderId="11" xfId="0" applyNumberFormat="1" applyFont="1" applyBorder="1"/>
    <xf numFmtId="2" fontId="0" fillId="0" borderId="33" xfId="0" applyNumberFormat="1" applyFont="1" applyBorder="1"/>
    <xf numFmtId="2" fontId="2" fillId="0" borderId="33" xfId="0" applyNumberFormat="1" applyFont="1" applyBorder="1"/>
    <xf numFmtId="0" fontId="11" fillId="2" borderId="0" xfId="4" applyFont="1" applyFill="1" applyBorder="1" applyAlignment="1" applyProtection="1">
      <alignment horizontal="left" vertical="top" wrapText="1"/>
    </xf>
    <xf numFmtId="0" fontId="9" fillId="4" borderId="0" xfId="3" applyFont="1" applyFill="1" applyBorder="1" applyAlignment="1" applyProtection="1">
      <alignment horizontal="left" wrapText="1"/>
    </xf>
    <xf numFmtId="0" fontId="0" fillId="0" borderId="11" xfId="0" applyBorder="1"/>
    <xf numFmtId="2" fontId="0" fillId="0" borderId="11" xfId="0" applyNumberFormat="1" applyFont="1" applyBorder="1"/>
    <xf numFmtId="2" fontId="0" fillId="0" borderId="11" xfId="0" applyNumberFormat="1" applyFont="1" applyBorder="1" applyAlignment="1">
      <alignment vertical="center"/>
    </xf>
    <xf numFmtId="2" fontId="44" fillId="0" borderId="11" xfId="0" applyNumberFormat="1" applyFont="1" applyBorder="1"/>
    <xf numFmtId="164" fontId="44" fillId="2" borderId="11" xfId="0" applyNumberFormat="1" applyFont="1" applyFill="1" applyBorder="1" applyAlignment="1">
      <alignment horizontal="center" vertical="center"/>
    </xf>
    <xf numFmtId="0" fontId="0" fillId="0" borderId="53" xfId="0" applyBorder="1" applyAlignment="1">
      <alignment horizontal="center"/>
    </xf>
    <xf numFmtId="0" fontId="0" fillId="0" borderId="34" xfId="0" applyBorder="1" applyAlignment="1">
      <alignment horizontal="center"/>
    </xf>
    <xf numFmtId="0" fontId="0" fillId="0" borderId="55" xfId="0" applyBorder="1" applyAlignment="1">
      <alignment horizontal="center"/>
    </xf>
    <xf numFmtId="0" fontId="3" fillId="2" borderId="39"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40" xfId="0" applyFont="1" applyFill="1" applyBorder="1" applyAlignment="1">
      <alignment horizontal="center" vertical="center"/>
    </xf>
    <xf numFmtId="0" fontId="4" fillId="2" borderId="41"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42" xfId="0" applyFont="1" applyFill="1" applyBorder="1" applyAlignment="1">
      <alignment horizontal="center" vertical="center"/>
    </xf>
    <xf numFmtId="0" fontId="5" fillId="2" borderId="41"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42" xfId="0" applyFont="1" applyFill="1" applyBorder="1" applyAlignment="1">
      <alignment horizontal="center" vertical="center"/>
    </xf>
    <xf numFmtId="0" fontId="8" fillId="2" borderId="41" xfId="0" applyFont="1" applyFill="1" applyBorder="1" applyAlignment="1">
      <alignment horizontal="left" vertical="top" wrapText="1"/>
    </xf>
    <xf numFmtId="0" fontId="8" fillId="2" borderId="0" xfId="0" applyFont="1" applyFill="1" applyBorder="1" applyAlignment="1">
      <alignment horizontal="left" vertical="top" wrapText="1"/>
    </xf>
    <xf numFmtId="0" fontId="8" fillId="2" borderId="42" xfId="0" applyFont="1" applyFill="1" applyBorder="1" applyAlignment="1">
      <alignment horizontal="left" vertical="top" wrapText="1"/>
    </xf>
    <xf numFmtId="0" fontId="10" fillId="2" borderId="2" xfId="2" applyFont="1" applyFill="1" applyBorder="1" applyAlignment="1">
      <alignment horizontal="center" vertical="center"/>
    </xf>
    <xf numFmtId="0" fontId="10" fillId="2" borderId="7" xfId="2" applyFont="1" applyFill="1" applyBorder="1" applyAlignment="1">
      <alignment horizontal="center" vertical="center"/>
    </xf>
    <xf numFmtId="0" fontId="10" fillId="2" borderId="3" xfId="2" applyFont="1" applyFill="1" applyBorder="1" applyAlignment="1">
      <alignment horizontal="center" vertical="center"/>
    </xf>
    <xf numFmtId="0" fontId="10" fillId="2" borderId="8" xfId="2" applyFont="1" applyFill="1" applyBorder="1" applyAlignment="1">
      <alignment horizontal="center" vertical="center"/>
    </xf>
    <xf numFmtId="0" fontId="2" fillId="2" borderId="4" xfId="1" applyFont="1" applyFill="1" applyBorder="1" applyAlignment="1">
      <alignment horizontal="center" vertical="center" wrapText="1"/>
    </xf>
    <xf numFmtId="0" fontId="2" fillId="2" borderId="5" xfId="1" applyFont="1" applyFill="1" applyBorder="1" applyAlignment="1">
      <alignment horizontal="center" vertical="center" wrapText="1"/>
    </xf>
    <xf numFmtId="0" fontId="2" fillId="2" borderId="9" xfId="1" applyFont="1" applyFill="1" applyBorder="1" applyAlignment="1">
      <alignment horizontal="center" vertical="center" wrapText="1"/>
    </xf>
    <xf numFmtId="0" fontId="2" fillId="2" borderId="10" xfId="1" applyFont="1" applyFill="1" applyBorder="1" applyAlignment="1">
      <alignment horizontal="center" vertical="center" wrapText="1"/>
    </xf>
    <xf numFmtId="0" fontId="2" fillId="2" borderId="6" xfId="1" applyFont="1" applyFill="1" applyBorder="1" applyAlignment="1">
      <alignment horizontal="center" vertical="center" wrapText="1"/>
    </xf>
    <xf numFmtId="0" fontId="2" fillId="0" borderId="51" xfId="0" applyFont="1" applyBorder="1" applyAlignment="1">
      <alignment horizontal="center" vertical="center" wrapText="1"/>
    </xf>
    <xf numFmtId="0" fontId="2" fillId="0" borderId="12" xfId="0" applyFont="1" applyBorder="1" applyAlignment="1">
      <alignment horizontal="center" vertical="center" wrapText="1"/>
    </xf>
    <xf numFmtId="0" fontId="2" fillId="2" borderId="11" xfId="1" applyFont="1" applyFill="1" applyBorder="1" applyAlignment="1">
      <alignment horizontal="center" vertical="center" wrapText="1"/>
    </xf>
    <xf numFmtId="0" fontId="39" fillId="2" borderId="0" xfId="3" applyFont="1" applyFill="1" applyBorder="1" applyAlignment="1">
      <alignment vertical="top" wrapText="1"/>
    </xf>
    <xf numFmtId="0" fontId="40" fillId="0" borderId="0" xfId="3" applyFont="1" applyBorder="1" applyAlignment="1">
      <alignment horizontal="left" wrapText="1"/>
    </xf>
    <xf numFmtId="0" fontId="12" fillId="4" borderId="39" xfId="3" applyFont="1" applyFill="1" applyBorder="1" applyAlignment="1" applyProtection="1">
      <alignment horizontal="center" vertical="center" wrapText="1"/>
    </xf>
    <xf numFmtId="0" fontId="12" fillId="4" borderId="5" xfId="3" applyFont="1" applyFill="1" applyBorder="1" applyAlignment="1" applyProtection="1">
      <alignment horizontal="center" vertical="center" wrapText="1"/>
    </xf>
    <xf numFmtId="0" fontId="12" fillId="4" borderId="40" xfId="3" applyFont="1" applyFill="1" applyBorder="1" applyAlignment="1" applyProtection="1">
      <alignment horizontal="center" vertical="center" wrapText="1"/>
    </xf>
    <xf numFmtId="0" fontId="13" fillId="2" borderId="41" xfId="3" applyFont="1" applyFill="1" applyBorder="1" applyAlignment="1" applyProtection="1">
      <alignment horizontal="center" vertical="center" wrapText="1"/>
    </xf>
    <xf numFmtId="0" fontId="13" fillId="2" borderId="0" xfId="3" applyFont="1" applyFill="1" applyBorder="1" applyAlignment="1" applyProtection="1">
      <alignment horizontal="center" vertical="center" wrapText="1"/>
    </xf>
    <xf numFmtId="0" fontId="13" fillId="2" borderId="42" xfId="3" applyFont="1" applyFill="1" applyBorder="1" applyAlignment="1" applyProtection="1">
      <alignment horizontal="center" vertical="center" wrapText="1"/>
    </xf>
    <xf numFmtId="0" fontId="4" fillId="3" borderId="41" xfId="3" applyFont="1" applyFill="1" applyBorder="1" applyAlignment="1">
      <alignment horizontal="center" vertical="top" wrapText="1"/>
    </xf>
    <xf numFmtId="0" fontId="4" fillId="3" borderId="0" xfId="3" applyFont="1" applyFill="1" applyBorder="1" applyAlignment="1">
      <alignment horizontal="center" vertical="top" wrapText="1"/>
    </xf>
    <xf numFmtId="0" fontId="4" fillId="3" borderId="42" xfId="3" applyFont="1" applyFill="1" applyBorder="1" applyAlignment="1">
      <alignment horizontal="center" vertical="top" wrapText="1"/>
    </xf>
    <xf numFmtId="0" fontId="11" fillId="2" borderId="41" xfId="4" applyFont="1" applyFill="1" applyBorder="1" applyAlignment="1" applyProtection="1">
      <alignment horizontal="left" vertical="top" wrapText="1"/>
    </xf>
    <xf numFmtId="0" fontId="11" fillId="2" borderId="0" xfId="4" applyFont="1" applyFill="1" applyBorder="1" applyAlignment="1" applyProtection="1">
      <alignment horizontal="left" vertical="top" wrapText="1"/>
    </xf>
    <xf numFmtId="0" fontId="11" fillId="2" borderId="42" xfId="4" applyFont="1" applyFill="1" applyBorder="1" applyAlignment="1" applyProtection="1">
      <alignment horizontal="left" vertical="top" wrapText="1"/>
    </xf>
    <xf numFmtId="0" fontId="9" fillId="4" borderId="0" xfId="3" applyFont="1" applyFill="1" applyBorder="1" applyAlignment="1" applyProtection="1">
      <alignment horizontal="center" wrapText="1"/>
    </xf>
    <xf numFmtId="0" fontId="9" fillId="4" borderId="42" xfId="3" applyFont="1" applyFill="1" applyBorder="1" applyAlignment="1" applyProtection="1">
      <alignment horizontal="center" wrapText="1"/>
    </xf>
    <xf numFmtId="164" fontId="14" fillId="0" borderId="19" xfId="3" applyNumberFormat="1" applyFont="1" applyBorder="1" applyAlignment="1">
      <alignment horizontal="center" vertical="center" wrapText="1"/>
    </xf>
    <xf numFmtId="0" fontId="11" fillId="0" borderId="22" xfId="3" applyFont="1" applyBorder="1" applyAlignment="1">
      <alignment horizontal="center" vertical="center"/>
    </xf>
    <xf numFmtId="165" fontId="14" fillId="0" borderId="20" xfId="3" applyNumberFormat="1" applyFont="1" applyBorder="1" applyAlignment="1">
      <alignment horizontal="center" vertical="center"/>
    </xf>
    <xf numFmtId="0" fontId="11" fillId="0" borderId="15" xfId="3" applyFont="1" applyBorder="1" applyAlignment="1">
      <alignment horizontal="center" vertical="center"/>
    </xf>
    <xf numFmtId="166" fontId="14" fillId="0" borderId="20" xfId="3" applyNumberFormat="1" applyFont="1" applyBorder="1" applyAlignment="1">
      <alignment horizontal="center" vertical="center"/>
    </xf>
    <xf numFmtId="166" fontId="14" fillId="0" borderId="20" xfId="3" applyNumberFormat="1" applyFont="1" applyBorder="1" applyAlignment="1">
      <alignment horizontal="center" vertical="center" wrapText="1"/>
    </xf>
    <xf numFmtId="165" fontId="14" fillId="0" borderId="20" xfId="3" applyNumberFormat="1" applyFont="1" applyBorder="1" applyAlignment="1">
      <alignment horizontal="center" vertical="center" wrapText="1"/>
    </xf>
    <xf numFmtId="0" fontId="14" fillId="0" borderId="20" xfId="3" applyFont="1" applyBorder="1" applyAlignment="1">
      <alignment horizontal="center" vertical="center" wrapText="1"/>
    </xf>
    <xf numFmtId="0" fontId="42" fillId="6" borderId="31" xfId="0" applyFont="1" applyFill="1" applyBorder="1" applyAlignment="1">
      <alignment horizontal="center" vertical="center"/>
    </xf>
    <xf numFmtId="0" fontId="42" fillId="6" borderId="11" xfId="0" applyFont="1" applyFill="1" applyBorder="1" applyAlignment="1">
      <alignment horizontal="center" vertical="center"/>
    </xf>
    <xf numFmtId="0" fontId="9" fillId="0" borderId="21" xfId="3" applyFont="1" applyBorder="1" applyAlignment="1">
      <alignment horizontal="center" vertical="center" wrapText="1"/>
    </xf>
    <xf numFmtId="0" fontId="9" fillId="0" borderId="23" xfId="3" applyFont="1" applyBorder="1" applyAlignment="1">
      <alignment horizontal="center" vertical="center" wrapText="1"/>
    </xf>
    <xf numFmtId="0" fontId="13" fillId="2" borderId="41" xfId="3" applyFont="1" applyFill="1" applyBorder="1" applyAlignment="1" applyProtection="1">
      <alignment horizontal="center" vertical="top" wrapText="1"/>
    </xf>
    <xf numFmtId="0" fontId="13" fillId="2" borderId="0" xfId="3" applyFont="1" applyFill="1" applyBorder="1" applyAlignment="1" applyProtection="1">
      <alignment horizontal="center" vertical="top" wrapText="1"/>
    </xf>
    <xf numFmtId="0" fontId="13" fillId="2" borderId="42" xfId="3" applyFont="1" applyFill="1" applyBorder="1" applyAlignment="1" applyProtection="1">
      <alignment horizontal="center" vertical="top" wrapText="1"/>
    </xf>
    <xf numFmtId="0" fontId="5" fillId="3" borderId="41" xfId="3" applyFont="1" applyFill="1" applyBorder="1" applyAlignment="1">
      <alignment horizontal="center" vertical="top" wrapText="1"/>
    </xf>
    <xf numFmtId="0" fontId="5" fillId="3" borderId="0" xfId="3" applyFont="1" applyFill="1" applyBorder="1" applyAlignment="1">
      <alignment horizontal="center" vertical="top" wrapText="1"/>
    </xf>
    <xf numFmtId="0" fontId="5" fillId="3" borderId="42" xfId="3" applyFont="1" applyFill="1" applyBorder="1" applyAlignment="1">
      <alignment horizontal="center" vertical="top" wrapText="1"/>
    </xf>
    <xf numFmtId="0" fontId="9" fillId="4" borderId="41" xfId="3" applyFont="1" applyFill="1" applyBorder="1" applyAlignment="1" applyProtection="1">
      <alignment horizontal="left" wrapText="1"/>
    </xf>
    <xf numFmtId="0" fontId="9" fillId="4" borderId="0" xfId="3" applyFont="1" applyFill="1" applyBorder="1" applyAlignment="1" applyProtection="1">
      <alignment horizontal="left" wrapText="1"/>
    </xf>
    <xf numFmtId="1" fontId="9" fillId="0" borderId="19" xfId="3" applyNumberFormat="1" applyFont="1" applyFill="1" applyBorder="1" applyAlignment="1">
      <alignment horizontal="center" vertical="center" wrapText="1"/>
    </xf>
    <xf numFmtId="0" fontId="8" fillId="0" borderId="22" xfId="3" applyFont="1" applyBorder="1" applyAlignment="1">
      <alignment horizontal="center" vertical="center"/>
    </xf>
    <xf numFmtId="165" fontId="9" fillId="0" borderId="20" xfId="3" applyNumberFormat="1" applyFont="1" applyBorder="1" applyAlignment="1">
      <alignment horizontal="center" vertical="center"/>
    </xf>
    <xf numFmtId="0" fontId="8" fillId="0" borderId="15" xfId="3" applyFont="1" applyBorder="1" applyAlignment="1">
      <alignment horizontal="center" vertical="center"/>
    </xf>
    <xf numFmtId="166" fontId="9" fillId="0" borderId="4" xfId="3" applyNumberFormat="1" applyFont="1" applyBorder="1" applyAlignment="1">
      <alignment horizontal="center" vertical="center"/>
    </xf>
    <xf numFmtId="166" fontId="9" fillId="0" borderId="6" xfId="3" applyNumberFormat="1" applyFont="1" applyBorder="1" applyAlignment="1">
      <alignment horizontal="center" vertical="center"/>
    </xf>
    <xf numFmtId="165" fontId="9" fillId="0" borderId="24" xfId="3" applyNumberFormat="1" applyFont="1" applyFill="1" applyBorder="1" applyAlignment="1">
      <alignment horizontal="center" vertical="center" wrapText="1"/>
    </xf>
    <xf numFmtId="165" fontId="9" fillId="0" borderId="25" xfId="3" applyNumberFormat="1" applyFont="1" applyFill="1" applyBorder="1" applyAlignment="1">
      <alignment horizontal="center" vertical="center" wrapText="1"/>
    </xf>
    <xf numFmtId="0" fontId="0" fillId="0" borderId="53" xfId="0" applyBorder="1" applyAlignment="1">
      <alignment horizontal="left"/>
    </xf>
    <xf numFmtId="0" fontId="0" fillId="0" borderId="34" xfId="0" applyBorder="1" applyAlignment="1">
      <alignment horizontal="left"/>
    </xf>
    <xf numFmtId="0" fontId="0" fillId="0" borderId="55" xfId="0" applyBorder="1" applyAlignment="1">
      <alignment horizontal="left"/>
    </xf>
    <xf numFmtId="0" fontId="12" fillId="2" borderId="39"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0" xfId="0" applyFont="1" applyFill="1" applyBorder="1" applyAlignment="1">
      <alignment horizontal="center" vertical="center"/>
    </xf>
    <xf numFmtId="0" fontId="13" fillId="2" borderId="42" xfId="0" applyFont="1" applyFill="1" applyBorder="1" applyAlignment="1">
      <alignment horizontal="center" vertical="center"/>
    </xf>
    <xf numFmtId="0" fontId="11" fillId="2" borderId="41" xfId="0" applyFont="1" applyFill="1" applyBorder="1" applyAlignment="1">
      <alignment horizontal="left" vertical="top" wrapText="1"/>
    </xf>
    <xf numFmtId="0" fontId="11" fillId="2" borderId="0" xfId="0" applyFont="1" applyFill="1" applyBorder="1" applyAlignment="1">
      <alignment horizontal="left" vertical="top" wrapText="1"/>
    </xf>
    <xf numFmtId="0" fontId="11" fillId="2" borderId="42" xfId="0" applyFont="1" applyFill="1" applyBorder="1" applyAlignment="1">
      <alignment horizontal="left" vertical="top" wrapText="1"/>
    </xf>
    <xf numFmtId="0" fontId="10" fillId="2" borderId="13" xfId="2" applyFont="1" applyFill="1" applyBorder="1" applyAlignment="1">
      <alignment horizontal="center" vertical="center"/>
    </xf>
    <xf numFmtId="0" fontId="10" fillId="2" borderId="14" xfId="2" applyFont="1" applyFill="1" applyBorder="1" applyAlignment="1">
      <alignment horizontal="center" vertical="center"/>
    </xf>
    <xf numFmtId="0" fontId="2" fillId="0" borderId="52" xfId="0" applyFont="1" applyBorder="1" applyAlignment="1">
      <alignment horizontal="center" vertical="center" wrapText="1"/>
    </xf>
    <xf numFmtId="0" fontId="46" fillId="0" borderId="47" xfId="3" applyFont="1" applyBorder="1" applyAlignment="1">
      <alignment horizontal="left" vertical="top" wrapText="1"/>
    </xf>
    <xf numFmtId="0" fontId="46" fillId="0" borderId="35" xfId="3" applyFont="1" applyBorder="1" applyAlignment="1">
      <alignment horizontal="left" vertical="top" wrapText="1"/>
    </xf>
    <xf numFmtId="0" fontId="46" fillId="0" borderId="48" xfId="3" applyFont="1" applyBorder="1" applyAlignment="1">
      <alignment horizontal="left" vertical="top" wrapText="1"/>
    </xf>
    <xf numFmtId="0" fontId="46" fillId="0" borderId="41" xfId="3" applyFont="1" applyBorder="1" applyAlignment="1">
      <alignment horizontal="left" vertical="top" wrapText="1"/>
    </xf>
    <xf numFmtId="0" fontId="46" fillId="0" borderId="0" xfId="3" applyFont="1" applyBorder="1" applyAlignment="1">
      <alignment horizontal="left" vertical="top" wrapText="1"/>
    </xf>
    <xf numFmtId="0" fontId="46" fillId="0" borderId="42" xfId="3" applyFont="1" applyBorder="1" applyAlignment="1">
      <alignment horizontal="left" vertical="top" wrapText="1"/>
    </xf>
    <xf numFmtId="0" fontId="46" fillId="0" borderId="49" xfId="3" applyFont="1" applyBorder="1" applyAlignment="1">
      <alignment horizontal="left" vertical="top" wrapText="1"/>
    </xf>
    <xf numFmtId="0" fontId="46" fillId="0" borderId="50" xfId="3" applyFont="1" applyBorder="1" applyAlignment="1">
      <alignment horizontal="left" vertical="top" wrapText="1"/>
    </xf>
    <xf numFmtId="0" fontId="46" fillId="0" borderId="46" xfId="3" applyFont="1" applyBorder="1" applyAlignment="1">
      <alignment horizontal="left" vertical="top" wrapText="1"/>
    </xf>
    <xf numFmtId="0" fontId="47" fillId="5" borderId="36" xfId="10" applyFont="1" applyFill="1" applyBorder="1" applyAlignment="1">
      <alignment horizontal="center" vertical="center" wrapText="1"/>
    </xf>
    <xf numFmtId="0" fontId="47" fillId="5" borderId="37" xfId="10" applyFont="1" applyFill="1" applyBorder="1" applyAlignment="1">
      <alignment horizontal="center" vertical="center" wrapText="1"/>
    </xf>
    <xf numFmtId="0" fontId="47" fillId="5" borderId="38" xfId="10" applyFont="1" applyFill="1" applyBorder="1" applyAlignment="1">
      <alignment horizontal="center" vertical="center" wrapText="1"/>
    </xf>
    <xf numFmtId="0" fontId="16" fillId="0" borderId="20" xfId="3" applyFont="1" applyBorder="1" applyAlignment="1">
      <alignment horizontal="center" vertical="top"/>
    </xf>
    <xf numFmtId="0" fontId="14" fillId="0" borderId="21" xfId="3" applyFont="1" applyBorder="1" applyAlignment="1">
      <alignment horizontal="center" vertical="center"/>
    </xf>
    <xf numFmtId="0" fontId="14" fillId="0" borderId="23" xfId="3" applyFont="1" applyBorder="1" applyAlignment="1">
      <alignment horizontal="center" vertical="center"/>
    </xf>
    <xf numFmtId="0" fontId="12" fillId="4" borderId="39" xfId="3" applyFont="1" applyFill="1" applyBorder="1" applyAlignment="1" applyProtection="1">
      <alignment horizontal="center" vertical="top" wrapText="1"/>
    </xf>
    <xf numFmtId="0" fontId="12" fillId="4" borderId="5" xfId="3" applyFont="1" applyFill="1" applyBorder="1" applyAlignment="1" applyProtection="1">
      <alignment horizontal="center" vertical="top" wrapText="1"/>
    </xf>
    <xf numFmtId="0" fontId="12" fillId="4" borderId="40" xfId="3" applyFont="1" applyFill="1" applyBorder="1" applyAlignment="1" applyProtection="1">
      <alignment horizontal="center" vertical="top" wrapText="1"/>
    </xf>
    <xf numFmtId="0" fontId="9" fillId="4" borderId="41" xfId="5" applyFont="1" applyFill="1" applyBorder="1" applyAlignment="1" applyProtection="1">
      <alignment horizontal="left" vertical="top" wrapText="1"/>
    </xf>
    <xf numFmtId="0" fontId="9" fillId="4" borderId="0" xfId="5" applyFont="1" applyFill="1" applyBorder="1" applyAlignment="1" applyProtection="1">
      <alignment horizontal="left" vertical="top" wrapText="1"/>
    </xf>
    <xf numFmtId="0" fontId="9" fillId="4" borderId="42" xfId="5" applyFont="1" applyFill="1" applyBorder="1" applyAlignment="1" applyProtection="1">
      <alignment horizontal="left" vertical="top" wrapText="1"/>
    </xf>
    <xf numFmtId="0" fontId="16" fillId="0" borderId="19" xfId="3" applyFont="1" applyBorder="1" applyAlignment="1">
      <alignment horizontal="center" vertical="center" wrapText="1"/>
    </xf>
    <xf numFmtId="0" fontId="16" fillId="0" borderId="22" xfId="3" applyFont="1" applyBorder="1" applyAlignment="1">
      <alignment horizontal="center" vertical="center" wrapText="1"/>
    </xf>
    <xf numFmtId="0" fontId="16" fillId="0" borderId="20" xfId="8" applyFont="1" applyBorder="1" applyAlignment="1">
      <alignment horizontal="center" vertical="center"/>
    </xf>
    <xf numFmtId="0" fontId="16" fillId="0" borderId="15" xfId="8" applyFont="1" applyBorder="1" applyAlignment="1">
      <alignment horizontal="center" vertical="center"/>
    </xf>
    <xf numFmtId="0" fontId="16" fillId="0" borderId="20" xfId="8" applyFont="1" applyBorder="1" applyAlignment="1">
      <alignment horizontal="center" vertical="top" wrapText="1"/>
    </xf>
    <xf numFmtId="0" fontId="16" fillId="0" borderId="15" xfId="8" applyFont="1" applyBorder="1" applyAlignment="1">
      <alignment horizontal="center" vertical="top" wrapText="1"/>
    </xf>
    <xf numFmtId="0" fontId="16" fillId="0" borderId="20" xfId="3" applyFont="1" applyBorder="1" applyAlignment="1">
      <alignment horizontal="center" vertical="top" wrapText="1"/>
    </xf>
    <xf numFmtId="0" fontId="16" fillId="0" borderId="15" xfId="3" applyFont="1" applyBorder="1" applyAlignment="1">
      <alignment horizontal="center" vertical="top" wrapText="1"/>
    </xf>
    <xf numFmtId="0" fontId="11" fillId="0" borderId="15" xfId="3" applyBorder="1" applyAlignment="1">
      <alignment horizontal="center" vertical="top" wrapText="1"/>
    </xf>
    <xf numFmtId="0" fontId="0" fillId="0" borderId="43" xfId="0" applyBorder="1" applyAlignment="1">
      <alignment horizontal="center" vertical="center"/>
    </xf>
    <xf numFmtId="0" fontId="0" fillId="0" borderId="16" xfId="0" applyBorder="1" applyAlignment="1">
      <alignment horizontal="center" vertical="center"/>
    </xf>
    <xf numFmtId="0" fontId="30" fillId="0" borderId="27" xfId="0" applyFont="1" applyBorder="1" applyAlignment="1">
      <alignment horizontal="center" vertical="center" wrapText="1"/>
    </xf>
    <xf numFmtId="0" fontId="30" fillId="0" borderId="17" xfId="0" applyFont="1" applyBorder="1" applyAlignment="1">
      <alignment horizontal="center" vertical="center" wrapText="1"/>
    </xf>
    <xf numFmtId="2" fontId="0" fillId="0" borderId="27" xfId="0" applyNumberFormat="1" applyBorder="1" applyAlignment="1">
      <alignment horizontal="center" vertical="center"/>
    </xf>
    <xf numFmtId="2" fontId="0" fillId="0" borderId="17" xfId="0" applyNumberFormat="1" applyBorder="1" applyAlignment="1">
      <alignment horizontal="center" vertical="center"/>
    </xf>
    <xf numFmtId="0" fontId="0" fillId="0" borderId="54" xfId="0" applyBorder="1" applyAlignment="1">
      <alignment horizontal="center" vertical="center"/>
    </xf>
    <xf numFmtId="0" fontId="0" fillId="0" borderId="18" xfId="0" applyBorder="1" applyAlignment="1">
      <alignment horizontal="center" vertical="center"/>
    </xf>
    <xf numFmtId="0" fontId="2" fillId="0" borderId="27" xfId="0" applyFont="1" applyBorder="1" applyAlignment="1">
      <alignment horizontal="center" vertical="center"/>
    </xf>
    <xf numFmtId="0" fontId="2" fillId="0" borderId="17" xfId="0" applyFont="1" applyBorder="1" applyAlignment="1">
      <alignment horizontal="center" vertical="center"/>
    </xf>
    <xf numFmtId="0" fontId="0" fillId="0" borderId="27" xfId="0" applyBorder="1" applyAlignment="1">
      <alignment horizontal="center" vertical="center"/>
    </xf>
    <xf numFmtId="0" fontId="0" fillId="0" borderId="17" xfId="0" applyBorder="1" applyAlignment="1">
      <alignment horizontal="center" vertical="center"/>
    </xf>
    <xf numFmtId="0" fontId="0" fillId="0" borderId="54" xfId="0" applyBorder="1" applyAlignment="1">
      <alignment horizontal="center"/>
    </xf>
    <xf numFmtId="0" fontId="0" fillId="0" borderId="12" xfId="0" applyBorder="1" applyAlignment="1">
      <alignment horizontal="center"/>
    </xf>
    <xf numFmtId="0" fontId="0" fillId="0" borderId="18" xfId="0" applyBorder="1" applyAlignment="1">
      <alignment horizontal="center"/>
    </xf>
    <xf numFmtId="0" fontId="12" fillId="3" borderId="39" xfId="3" applyFont="1" applyFill="1" applyBorder="1" applyAlignment="1">
      <alignment horizontal="center" vertical="top" wrapText="1"/>
    </xf>
    <xf numFmtId="0" fontId="12" fillId="3" borderId="5" xfId="3" applyFont="1" applyFill="1" applyBorder="1" applyAlignment="1">
      <alignment horizontal="center" vertical="top" wrapText="1"/>
    </xf>
    <xf numFmtId="0" fontId="12" fillId="3" borderId="40" xfId="3" applyFont="1" applyFill="1" applyBorder="1" applyAlignment="1">
      <alignment horizontal="center" vertical="top" wrapText="1"/>
    </xf>
    <xf numFmtId="0" fontId="13" fillId="4" borderId="41" xfId="3" applyFont="1" applyFill="1" applyBorder="1" applyAlignment="1" applyProtection="1">
      <alignment horizontal="center"/>
    </xf>
    <xf numFmtId="0" fontId="13" fillId="4" borderId="0" xfId="3" applyFont="1" applyFill="1" applyBorder="1" applyAlignment="1" applyProtection="1">
      <alignment horizontal="center"/>
    </xf>
    <xf numFmtId="0" fontId="13" fillId="4" borderId="42" xfId="3" applyFont="1" applyFill="1" applyBorder="1" applyAlignment="1" applyProtection="1">
      <alignment horizontal="center"/>
    </xf>
    <xf numFmtId="0" fontId="5" fillId="4" borderId="41" xfId="3" applyFont="1" applyFill="1" applyBorder="1" applyAlignment="1" applyProtection="1">
      <alignment horizontal="center" vertical="center"/>
    </xf>
    <xf numFmtId="0" fontId="5" fillId="4" borderId="0" xfId="3" applyFont="1" applyFill="1" applyBorder="1" applyAlignment="1" applyProtection="1">
      <alignment horizontal="center" vertical="center"/>
    </xf>
    <xf numFmtId="0" fontId="5" fillId="4" borderId="42" xfId="3" applyFont="1" applyFill="1" applyBorder="1" applyAlignment="1" applyProtection="1">
      <alignment horizontal="center" vertical="center"/>
    </xf>
    <xf numFmtId="0" fontId="18" fillId="0" borderId="41" xfId="3" applyFont="1" applyFill="1" applyBorder="1" applyAlignment="1">
      <alignment vertical="center" wrapText="1"/>
    </xf>
    <xf numFmtId="0" fontId="11" fillId="0" borderId="0" xfId="3" applyBorder="1" applyAlignment="1">
      <alignment wrapText="1"/>
    </xf>
    <xf numFmtId="0" fontId="8" fillId="4" borderId="41" xfId="5" applyFont="1" applyFill="1" applyBorder="1" applyAlignment="1" applyProtection="1">
      <alignment horizontal="left" vertical="top" wrapText="1"/>
    </xf>
    <xf numFmtId="0" fontId="8" fillId="4" borderId="0" xfId="5" applyFont="1" applyFill="1" applyBorder="1" applyAlignment="1" applyProtection="1">
      <alignment horizontal="left" vertical="top" wrapText="1"/>
    </xf>
    <xf numFmtId="0" fontId="8" fillId="4" borderId="42" xfId="5" applyFont="1" applyFill="1" applyBorder="1" applyAlignment="1" applyProtection="1">
      <alignment horizontal="left" vertical="top" wrapText="1"/>
    </xf>
    <xf numFmtId="0" fontId="48" fillId="0" borderId="44" xfId="3" applyFont="1" applyBorder="1" applyAlignment="1">
      <alignment horizontal="left" vertical="center" wrapText="1"/>
    </xf>
    <xf numFmtId="0" fontId="48" fillId="0" borderId="45" xfId="3" applyFont="1" applyBorder="1" applyAlignment="1">
      <alignment horizontal="left" vertical="center" wrapText="1"/>
    </xf>
    <xf numFmtId="0" fontId="9" fillId="0" borderId="20" xfId="7" applyFont="1" applyBorder="1" applyAlignment="1">
      <alignment horizontal="center" vertical="top" wrapText="1"/>
    </xf>
    <xf numFmtId="0" fontId="9" fillId="0" borderId="21" xfId="7" applyFont="1" applyBorder="1" applyAlignment="1">
      <alignment horizontal="center" vertical="center" wrapText="1"/>
    </xf>
    <xf numFmtId="0" fontId="9" fillId="0" borderId="23" xfId="7" applyFont="1" applyBorder="1" applyAlignment="1">
      <alignment horizontal="center" vertical="center" wrapText="1"/>
    </xf>
    <xf numFmtId="0" fontId="9" fillId="0" borderId="2" xfId="7" applyFont="1" applyBorder="1" applyAlignment="1">
      <alignment horizontal="center" vertical="center" wrapText="1"/>
    </xf>
    <xf numFmtId="0" fontId="9" fillId="0" borderId="13" xfId="7" applyFont="1" applyBorder="1" applyAlignment="1">
      <alignment horizontal="center" vertical="center" wrapText="1"/>
    </xf>
    <xf numFmtId="0" fontId="9" fillId="0" borderId="20" xfId="8" applyFont="1" applyBorder="1" applyAlignment="1">
      <alignment horizontal="center" vertical="center"/>
    </xf>
    <xf numFmtId="0" fontId="9" fillId="0" borderId="15" xfId="8" applyFont="1" applyBorder="1" applyAlignment="1">
      <alignment horizontal="center" vertical="center"/>
    </xf>
    <xf numFmtId="0" fontId="9" fillId="0" borderId="3" xfId="9" applyFont="1" applyBorder="1" applyAlignment="1">
      <alignment horizontal="center" vertical="center" wrapText="1"/>
    </xf>
    <xf numFmtId="0" fontId="9" fillId="0" borderId="14" xfId="9" applyFont="1" applyBorder="1" applyAlignment="1">
      <alignment horizontal="center" vertical="center" wrapText="1"/>
    </xf>
    <xf numFmtId="0" fontId="9" fillId="0" borderId="20" xfId="7" applyFont="1" applyBorder="1" applyAlignment="1">
      <alignment horizontal="center" vertical="center" wrapText="1"/>
    </xf>
    <xf numFmtId="0" fontId="9" fillId="0" borderId="15" xfId="7" applyFont="1" applyBorder="1" applyAlignment="1">
      <alignment horizontal="center" vertical="center" wrapText="1"/>
    </xf>
    <xf numFmtId="0" fontId="9" fillId="0" borderId="3" xfId="7" applyFont="1" applyBorder="1" applyAlignment="1">
      <alignment horizontal="center" vertical="center" wrapText="1"/>
    </xf>
    <xf numFmtId="0" fontId="9" fillId="0" borderId="14" xfId="7" applyFont="1" applyBorder="1" applyAlignment="1">
      <alignment horizontal="center" vertical="center" wrapText="1"/>
    </xf>
    <xf numFmtId="0" fontId="2" fillId="0" borderId="8" xfId="0" applyFont="1" applyBorder="1" applyAlignment="1">
      <alignment horizontal="center" vertical="center"/>
    </xf>
    <xf numFmtId="0" fontId="0" fillId="0" borderId="27" xfId="0" applyBorder="1" applyAlignment="1">
      <alignment horizontal="center"/>
    </xf>
    <xf numFmtId="0" fontId="0" fillId="0" borderId="8" xfId="0" applyBorder="1" applyAlignment="1">
      <alignment horizontal="center"/>
    </xf>
    <xf numFmtId="0" fontId="0" fillId="0" borderId="17" xfId="0" applyBorder="1" applyAlignment="1">
      <alignment horizontal="center"/>
    </xf>
    <xf numFmtId="0" fontId="0" fillId="0" borderId="43" xfId="0" applyBorder="1" applyAlignment="1">
      <alignment horizontal="center"/>
    </xf>
    <xf numFmtId="0" fontId="0" fillId="0" borderId="7" xfId="0" applyBorder="1" applyAlignment="1">
      <alignment horizontal="center"/>
    </xf>
    <xf numFmtId="0" fontId="0" fillId="0" borderId="16" xfId="0" applyBorder="1" applyAlignment="1">
      <alignment horizontal="center"/>
    </xf>
    <xf numFmtId="0" fontId="49" fillId="7" borderId="15" xfId="10" applyFont="1" applyFill="1" applyBorder="1" applyAlignment="1">
      <alignment horizontal="center" vertical="center" wrapText="1"/>
    </xf>
    <xf numFmtId="0" fontId="21" fillId="4" borderId="39" xfId="3" applyFont="1" applyFill="1" applyBorder="1" applyAlignment="1" applyProtection="1">
      <alignment horizontal="center" vertical="center" wrapText="1"/>
    </xf>
    <xf numFmtId="0" fontId="21" fillId="4" borderId="5" xfId="3" applyFont="1" applyFill="1" applyBorder="1" applyAlignment="1" applyProtection="1">
      <alignment horizontal="center" vertical="center" wrapText="1"/>
    </xf>
    <xf numFmtId="0" fontId="21" fillId="4" borderId="40" xfId="3" applyFont="1" applyFill="1" applyBorder="1" applyAlignment="1" applyProtection="1">
      <alignment horizontal="center" vertical="center" wrapText="1"/>
    </xf>
    <xf numFmtId="0" fontId="5" fillId="4" borderId="41" xfId="3" applyFont="1" applyFill="1" applyBorder="1" applyAlignment="1" applyProtection="1">
      <alignment horizontal="center" vertical="center" wrapText="1"/>
    </xf>
    <xf numFmtId="0" fontId="5" fillId="4" borderId="0" xfId="3" applyFont="1" applyFill="1" applyBorder="1" applyAlignment="1" applyProtection="1">
      <alignment horizontal="center" vertical="center" wrapText="1"/>
    </xf>
    <xf numFmtId="0" fontId="5" fillId="4" borderId="42" xfId="3" applyFont="1" applyFill="1" applyBorder="1" applyAlignment="1" applyProtection="1">
      <alignment horizontal="center" vertical="center" wrapText="1"/>
    </xf>
    <xf numFmtId="0" fontId="22" fillId="0" borderId="19" xfId="3" applyFont="1" applyBorder="1" applyAlignment="1">
      <alignment horizontal="center" vertical="center"/>
    </xf>
    <xf numFmtId="0" fontId="22" fillId="0" borderId="22" xfId="3" applyFont="1" applyBorder="1" applyAlignment="1">
      <alignment horizontal="center" vertical="center"/>
    </xf>
    <xf numFmtId="0" fontId="22" fillId="0" borderId="20" xfId="3" applyFont="1" applyBorder="1" applyAlignment="1">
      <alignment horizontal="center" vertical="center"/>
    </xf>
    <xf numFmtId="0" fontId="22" fillId="0" borderId="15" xfId="3" applyFont="1" applyBorder="1" applyAlignment="1">
      <alignment horizontal="center" vertical="center"/>
    </xf>
    <xf numFmtId="0" fontId="22" fillId="0" borderId="20" xfId="3" applyFont="1" applyBorder="1" applyAlignment="1">
      <alignment horizontal="center" vertical="center" wrapText="1"/>
    </xf>
    <xf numFmtId="0" fontId="22" fillId="0" borderId="15" xfId="3" applyFont="1" applyBorder="1" applyAlignment="1">
      <alignment horizontal="center" vertical="center" wrapText="1"/>
    </xf>
    <xf numFmtId="0" fontId="23" fillId="0" borderId="21" xfId="3" applyFont="1" applyBorder="1" applyAlignment="1">
      <alignment horizontal="center" vertical="center"/>
    </xf>
    <xf numFmtId="0" fontId="23" fillId="0" borderId="23" xfId="3" applyFont="1" applyBorder="1" applyAlignment="1">
      <alignment horizontal="center" vertical="center"/>
    </xf>
    <xf numFmtId="43" fontId="26" fillId="0" borderId="11" xfId="3" applyNumberFormat="1" applyFont="1" applyBorder="1" applyAlignment="1">
      <alignment horizontal="right" vertical="center"/>
    </xf>
    <xf numFmtId="0" fontId="26" fillId="0" borderId="11" xfId="3" applyFont="1" applyBorder="1" applyAlignment="1">
      <alignment horizontal="right" vertical="center"/>
    </xf>
    <xf numFmtId="43" fontId="26" fillId="0" borderId="15" xfId="3" applyNumberFormat="1" applyFont="1" applyBorder="1" applyAlignment="1">
      <alignment horizontal="right" vertical="center"/>
    </xf>
    <xf numFmtId="0" fontId="26" fillId="0" borderId="15" xfId="3" applyFont="1" applyBorder="1" applyAlignment="1">
      <alignment horizontal="right" vertical="center"/>
    </xf>
    <xf numFmtId="0" fontId="13" fillId="4" borderId="41" xfId="3" applyFont="1" applyFill="1" applyBorder="1" applyAlignment="1" applyProtection="1">
      <alignment horizontal="center" vertical="top" wrapText="1"/>
    </xf>
    <xf numFmtId="0" fontId="13" fillId="4" borderId="0" xfId="3" applyFont="1" applyFill="1" applyBorder="1" applyAlignment="1" applyProtection="1">
      <alignment horizontal="center" vertical="top" wrapText="1"/>
    </xf>
    <xf numFmtId="0" fontId="8" fillId="4" borderId="41" xfId="5" applyFont="1" applyFill="1" applyBorder="1" applyAlignment="1" applyProtection="1">
      <alignment horizontal="justify" vertical="top" wrapText="1"/>
    </xf>
    <xf numFmtId="0" fontId="8" fillId="4" borderId="0" xfId="5" applyFont="1" applyFill="1" applyBorder="1" applyAlignment="1" applyProtection="1">
      <alignment horizontal="justify" vertical="top" wrapText="1"/>
    </xf>
    <xf numFmtId="0" fontId="8" fillId="4" borderId="42" xfId="5" applyFont="1" applyFill="1" applyBorder="1" applyAlignment="1" applyProtection="1">
      <alignment horizontal="justify" vertical="top" wrapText="1"/>
    </xf>
    <xf numFmtId="0" fontId="26" fillId="0" borderId="43" xfId="3" applyFont="1" applyBorder="1" applyAlignment="1" applyProtection="1">
      <alignment horizontal="center" vertical="center" wrapText="1"/>
    </xf>
    <xf numFmtId="0" fontId="26" fillId="0" borderId="7" xfId="3" applyFont="1" applyBorder="1" applyAlignment="1" applyProtection="1">
      <alignment horizontal="center" vertical="center" wrapText="1"/>
    </xf>
    <xf numFmtId="0" fontId="26" fillId="0" borderId="16" xfId="3" applyFont="1" applyBorder="1" applyAlignment="1" applyProtection="1">
      <alignment horizontal="center" vertical="center" wrapText="1"/>
    </xf>
    <xf numFmtId="0" fontId="26" fillId="0" borderId="27" xfId="3" applyFont="1" applyBorder="1" applyAlignment="1" applyProtection="1">
      <alignment horizontal="center" vertical="center" wrapText="1"/>
    </xf>
    <xf numFmtId="0" fontId="26" fillId="0" borderId="8" xfId="3" applyFont="1" applyBorder="1" applyAlignment="1" applyProtection="1">
      <alignment horizontal="center" vertical="center" wrapText="1"/>
    </xf>
    <xf numFmtId="0" fontId="26" fillId="0" borderId="17" xfId="3" applyFont="1" applyBorder="1" applyAlignment="1" applyProtection="1">
      <alignment horizontal="center" vertical="center" wrapText="1"/>
    </xf>
    <xf numFmtId="0" fontId="26" fillId="0" borderId="11" xfId="3" applyFont="1" applyBorder="1" applyAlignment="1" applyProtection="1">
      <alignment horizontal="center" vertical="center" wrapText="1"/>
    </xf>
    <xf numFmtId="0" fontId="26" fillId="0" borderId="11" xfId="3" applyFont="1" applyBorder="1" applyAlignment="1" applyProtection="1">
      <alignment horizontal="center" vertical="center"/>
    </xf>
    <xf numFmtId="0" fontId="16" fillId="0" borderId="32" xfId="3" applyFont="1" applyBorder="1" applyAlignment="1">
      <alignment horizontal="center" vertical="center" wrapText="1"/>
    </xf>
    <xf numFmtId="0" fontId="13" fillId="4" borderId="42" xfId="3" applyFont="1" applyFill="1" applyBorder="1" applyAlignment="1" applyProtection="1">
      <alignment horizontal="center" vertical="top" wrapText="1"/>
    </xf>
    <xf numFmtId="0" fontId="5" fillId="4" borderId="41" xfId="3" applyFont="1" applyFill="1" applyBorder="1" applyAlignment="1" applyProtection="1">
      <alignment horizontal="center" vertical="top" wrapText="1"/>
    </xf>
    <xf numFmtId="0" fontId="5" fillId="4" borderId="0" xfId="3" applyFont="1" applyFill="1" applyBorder="1" applyAlignment="1" applyProtection="1">
      <alignment horizontal="center" vertical="top" wrapText="1"/>
    </xf>
    <xf numFmtId="0" fontId="5" fillId="4" borderId="42" xfId="3" applyFont="1" applyFill="1" applyBorder="1" applyAlignment="1" applyProtection="1">
      <alignment horizontal="center" vertical="top" wrapText="1"/>
    </xf>
    <xf numFmtId="0" fontId="8" fillId="4" borderId="41" xfId="3" applyFont="1" applyFill="1" applyBorder="1" applyAlignment="1" applyProtection="1">
      <alignment horizontal="left" vertical="top" wrapText="1"/>
    </xf>
    <xf numFmtId="0" fontId="8" fillId="4" borderId="0" xfId="3" applyFont="1" applyFill="1" applyBorder="1" applyAlignment="1" applyProtection="1">
      <alignment horizontal="left" vertical="top" wrapText="1"/>
    </xf>
    <xf numFmtId="0" fontId="8" fillId="4" borderId="42" xfId="3" applyFont="1" applyFill="1" applyBorder="1" applyAlignment="1" applyProtection="1">
      <alignment horizontal="left" vertical="top" wrapText="1"/>
    </xf>
  </cellXfs>
  <cellStyles count="11">
    <cellStyle name="Comma 2 2 3 2 2" xfId="6" xr:uid="{00000000-0005-0000-0000-000000000000}"/>
    <cellStyle name="Heading 3" xfId="1" builtinId="18"/>
    <cellStyle name="Heading 4" xfId="2" builtinId="19"/>
    <cellStyle name="Normal" xfId="0" builtinId="0"/>
    <cellStyle name="Normal 12" xfId="3" xr:uid="{00000000-0005-0000-0000-000004000000}"/>
    <cellStyle name="Normal 17" xfId="4" xr:uid="{00000000-0005-0000-0000-000005000000}"/>
    <cellStyle name="Normal 2 2 2" xfId="7" xr:uid="{00000000-0005-0000-0000-000006000000}"/>
    <cellStyle name="Normal_Price Schedules-4a-4b--5-6" xfId="8" xr:uid="{00000000-0005-0000-0000-000007000000}"/>
    <cellStyle name="Normal_PRICE SCHEDULE-S6" xfId="9" xr:uid="{00000000-0005-0000-0000-000008000000}"/>
    <cellStyle name="Normal_PRICE-SCHE Bihar-Rev-2-corrections 2" xfId="5" xr:uid="{00000000-0005-0000-0000-000009000000}"/>
    <cellStyle name="Normal_Sheet1"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0</xdr:col>
      <xdr:colOff>769828</xdr:colOff>
      <xdr:row>5</xdr:row>
      <xdr:rowOff>0</xdr:rowOff>
    </xdr:from>
    <xdr:ext cx="184731" cy="264560"/>
    <xdr:sp macro="" textlink="">
      <xdr:nvSpPr>
        <xdr:cNvPr id="9" name="TextBox 8">
          <a:extLst>
            <a:ext uri="{FF2B5EF4-FFF2-40B4-BE49-F238E27FC236}">
              <a16:creationId xmlns:a16="http://schemas.microsoft.com/office/drawing/2014/main" id="{00000000-0008-0000-0000-000002000000}"/>
            </a:ext>
          </a:extLst>
        </xdr:cNvPr>
        <xdr:cNvSpPr txBox="1"/>
      </xdr:nvSpPr>
      <xdr:spPr>
        <a:xfrm>
          <a:off x="769828" y="1625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769828</xdr:colOff>
      <xdr:row>5</xdr:row>
      <xdr:rowOff>0</xdr:rowOff>
    </xdr:from>
    <xdr:ext cx="184731" cy="264560"/>
    <xdr:sp macro="" textlink="">
      <xdr:nvSpPr>
        <xdr:cNvPr id="4" name="TextBox 3">
          <a:extLst>
            <a:ext uri="{FF2B5EF4-FFF2-40B4-BE49-F238E27FC236}">
              <a16:creationId xmlns:a16="http://schemas.microsoft.com/office/drawing/2014/main" id="{00000000-0008-0000-0300-000002000000}"/>
            </a:ext>
          </a:extLst>
        </xdr:cNvPr>
        <xdr:cNvSpPr txBox="1"/>
      </xdr:nvSpPr>
      <xdr:spPr>
        <a:xfrm>
          <a:off x="744428" y="1365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769828</xdr:colOff>
      <xdr:row>5</xdr:row>
      <xdr:rowOff>0</xdr:rowOff>
    </xdr:from>
    <xdr:ext cx="184731" cy="264560"/>
    <xdr:sp macro="" textlink="">
      <xdr:nvSpPr>
        <xdr:cNvPr id="5" name="TextBox 4">
          <a:extLst>
            <a:ext uri="{FF2B5EF4-FFF2-40B4-BE49-F238E27FC236}">
              <a16:creationId xmlns:a16="http://schemas.microsoft.com/office/drawing/2014/main" id="{00000000-0008-0000-0300-000003000000}"/>
            </a:ext>
          </a:extLst>
        </xdr:cNvPr>
        <xdr:cNvSpPr txBox="1"/>
      </xdr:nvSpPr>
      <xdr:spPr>
        <a:xfrm>
          <a:off x="744428" y="1365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27"/>
  <sheetViews>
    <sheetView view="pageBreakPreview" zoomScale="94" zoomScaleNormal="94" zoomScaleSheetLayoutView="94" workbookViewId="0">
      <selection activeCell="J7" sqref="J7"/>
    </sheetView>
  </sheetViews>
  <sheetFormatPr defaultRowHeight="14.4"/>
  <cols>
    <col min="1" max="1" width="12.44140625" customWidth="1"/>
    <col min="2" max="2" width="91.6640625" customWidth="1"/>
    <col min="3" max="3" width="9.109375" customWidth="1"/>
    <col min="4" max="4" width="10.77734375" customWidth="1"/>
    <col min="5" max="5" width="16.44140625" customWidth="1"/>
    <col min="6" max="6" width="18.88671875" customWidth="1"/>
    <col min="7" max="7" width="14.33203125" customWidth="1"/>
  </cols>
  <sheetData>
    <row r="1" spans="1:7" ht="22.8">
      <c r="A1" s="362" t="s">
        <v>0</v>
      </c>
      <c r="B1" s="363"/>
      <c r="C1" s="363"/>
      <c r="D1" s="363"/>
      <c r="E1" s="363"/>
      <c r="F1" s="363"/>
      <c r="G1" s="364"/>
    </row>
    <row r="2" spans="1:7" ht="17.399999999999999">
      <c r="A2" s="365" t="s">
        <v>1</v>
      </c>
      <c r="B2" s="366"/>
      <c r="C2" s="366"/>
      <c r="D2" s="366"/>
      <c r="E2" s="366"/>
      <c r="F2" s="366"/>
      <c r="G2" s="367"/>
    </row>
    <row r="3" spans="1:7" ht="17.399999999999999">
      <c r="A3" s="368" t="s">
        <v>2</v>
      </c>
      <c r="B3" s="369"/>
      <c r="C3" s="369"/>
      <c r="D3" s="369"/>
      <c r="E3" s="369"/>
      <c r="F3" s="369"/>
      <c r="G3" s="370"/>
    </row>
    <row r="4" spans="1:7" ht="20.399999999999999">
      <c r="A4" s="210" t="s">
        <v>3</v>
      </c>
      <c r="B4" s="198"/>
      <c r="C4" s="199"/>
      <c r="D4" s="199"/>
      <c r="E4" s="199"/>
      <c r="F4" s="199"/>
      <c r="G4" s="255"/>
    </row>
    <row r="5" spans="1:7" ht="30" customHeight="1">
      <c r="A5" s="371" t="s">
        <v>314</v>
      </c>
      <c r="B5" s="372"/>
      <c r="C5" s="372"/>
      <c r="D5" s="372"/>
      <c r="E5" s="372"/>
      <c r="F5" s="372"/>
      <c r="G5" s="373"/>
    </row>
    <row r="6" spans="1:7" ht="15" thickBot="1">
      <c r="A6" s="256" t="s">
        <v>260</v>
      </c>
      <c r="B6" s="1"/>
      <c r="C6" s="2"/>
      <c r="D6" s="3"/>
      <c r="E6" s="200"/>
      <c r="F6" s="3"/>
      <c r="G6" s="257"/>
    </row>
    <row r="7" spans="1:7">
      <c r="A7" s="374" t="s">
        <v>4</v>
      </c>
      <c r="B7" s="376" t="s">
        <v>5</v>
      </c>
      <c r="C7" s="378" t="s">
        <v>6</v>
      </c>
      <c r="D7" s="379"/>
      <c r="E7" s="378" t="s">
        <v>7</v>
      </c>
      <c r="F7" s="382"/>
      <c r="G7" s="383" t="s">
        <v>8</v>
      </c>
    </row>
    <row r="8" spans="1:7">
      <c r="A8" s="375"/>
      <c r="B8" s="377"/>
      <c r="C8" s="380"/>
      <c r="D8" s="381"/>
      <c r="E8" s="385" t="s">
        <v>299</v>
      </c>
      <c r="F8" s="385"/>
      <c r="G8" s="384"/>
    </row>
    <row r="9" spans="1:7">
      <c r="A9" s="375"/>
      <c r="B9" s="377"/>
      <c r="C9" s="88" t="s">
        <v>9</v>
      </c>
      <c r="D9" s="88" t="s">
        <v>10</v>
      </c>
      <c r="E9" s="88" t="s">
        <v>11</v>
      </c>
      <c r="F9" s="88" t="s">
        <v>12</v>
      </c>
      <c r="G9" s="384"/>
    </row>
    <row r="10" spans="1:7">
      <c r="A10" s="326" t="s">
        <v>13</v>
      </c>
      <c r="B10" s="89" t="s">
        <v>14</v>
      </c>
      <c r="C10" s="89" t="s">
        <v>15</v>
      </c>
      <c r="D10" s="89" t="s">
        <v>17</v>
      </c>
      <c r="E10" s="89" t="s">
        <v>240</v>
      </c>
      <c r="F10" s="89" t="s">
        <v>241</v>
      </c>
      <c r="G10" s="327"/>
    </row>
    <row r="11" spans="1:7" ht="41.4">
      <c r="A11" s="328">
        <v>1</v>
      </c>
      <c r="B11" s="201" t="s">
        <v>166</v>
      </c>
      <c r="C11" s="74"/>
      <c r="D11" s="74"/>
      <c r="E11" s="74"/>
      <c r="F11" s="74"/>
      <c r="G11" s="213"/>
    </row>
    <row r="12" spans="1:7">
      <c r="A12" s="328"/>
      <c r="B12" s="75"/>
      <c r="C12" s="74"/>
      <c r="D12" s="74"/>
      <c r="E12" s="74"/>
      <c r="F12" s="74"/>
      <c r="G12" s="213"/>
    </row>
    <row r="13" spans="1:7">
      <c r="A13" s="329">
        <v>1.1000000000000001</v>
      </c>
      <c r="B13" s="76" t="s">
        <v>288</v>
      </c>
      <c r="C13" s="171"/>
      <c r="D13" s="171"/>
      <c r="E13" s="74"/>
      <c r="F13" s="74"/>
      <c r="G13" s="213"/>
    </row>
    <row r="14" spans="1:7">
      <c r="A14" s="330" t="s">
        <v>147</v>
      </c>
      <c r="B14" s="77" t="s">
        <v>169</v>
      </c>
      <c r="C14" s="90" t="s">
        <v>154</v>
      </c>
      <c r="D14" s="91">
        <v>76</v>
      </c>
      <c r="E14" s="357"/>
      <c r="F14" s="168"/>
      <c r="G14" s="213"/>
    </row>
    <row r="15" spans="1:7">
      <c r="A15" s="330" t="s">
        <v>148</v>
      </c>
      <c r="B15" s="78" t="s">
        <v>167</v>
      </c>
      <c r="C15" s="90" t="s">
        <v>154</v>
      </c>
      <c r="D15" s="91">
        <v>19</v>
      </c>
      <c r="E15" s="357"/>
      <c r="F15" s="168"/>
      <c r="G15" s="213"/>
    </row>
    <row r="16" spans="1:7">
      <c r="A16" s="330" t="s">
        <v>149</v>
      </c>
      <c r="B16" s="78" t="s">
        <v>168</v>
      </c>
      <c r="C16" s="90" t="s">
        <v>154</v>
      </c>
      <c r="D16" s="91">
        <v>16</v>
      </c>
      <c r="E16" s="357"/>
      <c r="F16" s="168"/>
      <c r="G16" s="213"/>
    </row>
    <row r="17" spans="1:7">
      <c r="A17" s="330" t="s">
        <v>150</v>
      </c>
      <c r="B17" s="78" t="s">
        <v>230</v>
      </c>
      <c r="C17" s="90" t="s">
        <v>154</v>
      </c>
      <c r="D17" s="91">
        <v>3</v>
      </c>
      <c r="E17" s="357"/>
      <c r="F17" s="168"/>
      <c r="G17" s="213"/>
    </row>
    <row r="18" spans="1:7">
      <c r="A18" s="329">
        <v>1.2</v>
      </c>
      <c r="B18" s="76" t="s">
        <v>73</v>
      </c>
      <c r="C18" s="90"/>
      <c r="D18" s="91"/>
      <c r="E18" s="168"/>
      <c r="F18" s="168"/>
      <c r="G18" s="213"/>
    </row>
    <row r="19" spans="1:7">
      <c r="A19" s="330" t="s">
        <v>147</v>
      </c>
      <c r="B19" s="77" t="s">
        <v>231</v>
      </c>
      <c r="C19" s="90" t="s">
        <v>154</v>
      </c>
      <c r="D19" s="91">
        <v>32</v>
      </c>
      <c r="E19" s="168"/>
      <c r="F19" s="168"/>
      <c r="G19" s="213"/>
    </row>
    <row r="20" spans="1:7">
      <c r="A20" s="330" t="s">
        <v>148</v>
      </c>
      <c r="B20" s="78" t="s">
        <v>232</v>
      </c>
      <c r="C20" s="90" t="s">
        <v>154</v>
      </c>
      <c r="D20" s="91">
        <v>8</v>
      </c>
      <c r="E20" s="168"/>
      <c r="F20" s="168"/>
      <c r="G20" s="213"/>
    </row>
    <row r="21" spans="1:7">
      <c r="A21" s="330" t="s">
        <v>149</v>
      </c>
      <c r="B21" s="78" t="s">
        <v>233</v>
      </c>
      <c r="C21" s="90" t="s">
        <v>154</v>
      </c>
      <c r="D21" s="91">
        <v>6</v>
      </c>
      <c r="E21" s="168"/>
      <c r="F21" s="168"/>
      <c r="G21" s="213"/>
    </row>
    <row r="22" spans="1:7">
      <c r="A22" s="330" t="s">
        <v>150</v>
      </c>
      <c r="B22" s="78" t="s">
        <v>234</v>
      </c>
      <c r="C22" s="90" t="s">
        <v>154</v>
      </c>
      <c r="D22" s="91">
        <v>1</v>
      </c>
      <c r="E22" s="168"/>
      <c r="F22" s="168"/>
      <c r="G22" s="213"/>
    </row>
    <row r="23" spans="1:7">
      <c r="A23" s="330" t="s">
        <v>151</v>
      </c>
      <c r="B23" s="78" t="s">
        <v>235</v>
      </c>
      <c r="C23" s="90" t="s">
        <v>154</v>
      </c>
      <c r="D23" s="91">
        <v>1</v>
      </c>
      <c r="E23" s="168"/>
      <c r="F23" s="168"/>
      <c r="G23" s="213"/>
    </row>
    <row r="24" spans="1:7">
      <c r="A24" s="329">
        <v>1.3</v>
      </c>
      <c r="B24" s="76" t="s">
        <v>74</v>
      </c>
      <c r="C24" s="90"/>
      <c r="D24" s="91"/>
      <c r="E24" s="168"/>
      <c r="F24" s="168"/>
      <c r="G24" s="213"/>
    </row>
    <row r="25" spans="1:7">
      <c r="A25" s="330" t="s">
        <v>147</v>
      </c>
      <c r="B25" s="77" t="s">
        <v>71</v>
      </c>
      <c r="C25" s="90" t="s">
        <v>154</v>
      </c>
      <c r="D25" s="91">
        <v>20</v>
      </c>
      <c r="E25" s="168"/>
      <c r="F25" s="168"/>
      <c r="G25" s="213"/>
    </row>
    <row r="26" spans="1:7">
      <c r="A26" s="330" t="s">
        <v>148</v>
      </c>
      <c r="B26" s="78" t="s">
        <v>72</v>
      </c>
      <c r="C26" s="90" t="s">
        <v>154</v>
      </c>
      <c r="D26" s="91">
        <v>5</v>
      </c>
      <c r="E26" s="168"/>
      <c r="F26" s="168"/>
      <c r="G26" s="213"/>
    </row>
    <row r="27" spans="1:7">
      <c r="A27" s="330" t="s">
        <v>149</v>
      </c>
      <c r="B27" s="78" t="s">
        <v>75</v>
      </c>
      <c r="C27" s="90" t="s">
        <v>154</v>
      </c>
      <c r="D27" s="91">
        <v>4</v>
      </c>
      <c r="E27" s="168"/>
      <c r="F27" s="168"/>
      <c r="G27" s="213"/>
    </row>
    <row r="28" spans="1:7">
      <c r="A28" s="330" t="s">
        <v>150</v>
      </c>
      <c r="B28" s="78" t="s">
        <v>76</v>
      </c>
      <c r="C28" s="90" t="s">
        <v>154</v>
      </c>
      <c r="D28" s="91">
        <v>1</v>
      </c>
      <c r="E28" s="168"/>
      <c r="F28" s="168"/>
      <c r="G28" s="213"/>
    </row>
    <row r="29" spans="1:7">
      <c r="A29" s="329">
        <v>1.4</v>
      </c>
      <c r="B29" s="76" t="s">
        <v>290</v>
      </c>
      <c r="C29" s="90"/>
      <c r="D29" s="91"/>
      <c r="E29" s="168"/>
      <c r="F29" s="168"/>
      <c r="G29" s="213"/>
    </row>
    <row r="30" spans="1:7">
      <c r="A30" s="330" t="s">
        <v>147</v>
      </c>
      <c r="B30" s="77" t="s">
        <v>227</v>
      </c>
      <c r="C30" s="90" t="s">
        <v>154</v>
      </c>
      <c r="D30" s="91">
        <v>20</v>
      </c>
      <c r="E30" s="357"/>
      <c r="F30" s="168"/>
      <c r="G30" s="213"/>
    </row>
    <row r="31" spans="1:7">
      <c r="A31" s="330" t="s">
        <v>148</v>
      </c>
      <c r="B31" s="78" t="s">
        <v>228</v>
      </c>
      <c r="C31" s="90" t="s">
        <v>154</v>
      </c>
      <c r="D31" s="91">
        <v>5</v>
      </c>
      <c r="E31" s="357"/>
      <c r="F31" s="168"/>
      <c r="G31" s="213"/>
    </row>
    <row r="32" spans="1:7">
      <c r="A32" s="330" t="s">
        <v>149</v>
      </c>
      <c r="B32" s="78" t="s">
        <v>229</v>
      </c>
      <c r="C32" s="90" t="s">
        <v>154</v>
      </c>
      <c r="D32" s="91">
        <v>3</v>
      </c>
      <c r="E32" s="357"/>
      <c r="F32" s="168"/>
      <c r="G32" s="213"/>
    </row>
    <row r="33" spans="1:7">
      <c r="A33" s="330" t="s">
        <v>150</v>
      </c>
      <c r="B33" s="78" t="s">
        <v>77</v>
      </c>
      <c r="C33" s="90" t="s">
        <v>154</v>
      </c>
      <c r="D33" s="91">
        <v>1</v>
      </c>
      <c r="E33" s="357"/>
      <c r="F33" s="168"/>
      <c r="G33" s="213"/>
    </row>
    <row r="34" spans="1:7">
      <c r="A34" s="330" t="s">
        <v>151</v>
      </c>
      <c r="B34" s="78" t="s">
        <v>78</v>
      </c>
      <c r="C34" s="90" t="s">
        <v>154</v>
      </c>
      <c r="D34" s="91">
        <v>1</v>
      </c>
      <c r="E34" s="357"/>
      <c r="F34" s="168"/>
      <c r="G34" s="213"/>
    </row>
    <row r="35" spans="1:7">
      <c r="A35" s="331">
        <v>1.5</v>
      </c>
      <c r="B35" s="76" t="s">
        <v>289</v>
      </c>
      <c r="C35" s="90"/>
      <c r="D35" s="91"/>
      <c r="E35" s="168"/>
      <c r="F35" s="168"/>
      <c r="G35" s="213"/>
    </row>
    <row r="36" spans="1:7">
      <c r="A36" s="330" t="s">
        <v>147</v>
      </c>
      <c r="B36" s="77" t="s">
        <v>237</v>
      </c>
      <c r="C36" s="90" t="s">
        <v>154</v>
      </c>
      <c r="D36" s="91">
        <v>8</v>
      </c>
      <c r="E36" s="168"/>
      <c r="F36" s="168"/>
      <c r="G36" s="213"/>
    </row>
    <row r="37" spans="1:7">
      <c r="A37" s="330" t="s">
        <v>148</v>
      </c>
      <c r="B37" s="78" t="s">
        <v>238</v>
      </c>
      <c r="C37" s="90" t="s">
        <v>154</v>
      </c>
      <c r="D37" s="91">
        <v>2</v>
      </c>
      <c r="E37" s="168"/>
      <c r="F37" s="168"/>
      <c r="G37" s="213"/>
    </row>
    <row r="38" spans="1:7">
      <c r="A38" s="330" t="s">
        <v>149</v>
      </c>
      <c r="B38" s="78" t="s">
        <v>239</v>
      </c>
      <c r="C38" s="90" t="s">
        <v>154</v>
      </c>
      <c r="D38" s="91">
        <v>2</v>
      </c>
      <c r="E38" s="168"/>
      <c r="F38" s="168"/>
      <c r="G38" s="213"/>
    </row>
    <row r="39" spans="1:7">
      <c r="A39" s="328">
        <v>2</v>
      </c>
      <c r="B39" s="79" t="s">
        <v>79</v>
      </c>
      <c r="C39" s="90"/>
      <c r="D39" s="91"/>
      <c r="E39" s="168"/>
      <c r="F39" s="168"/>
      <c r="G39" s="213"/>
    </row>
    <row r="40" spans="1:7">
      <c r="A40" s="329">
        <v>2.1</v>
      </c>
      <c r="B40" s="79" t="s">
        <v>80</v>
      </c>
      <c r="C40" s="90"/>
      <c r="D40" s="91"/>
      <c r="E40" s="168"/>
      <c r="F40" s="168"/>
      <c r="G40" s="213"/>
    </row>
    <row r="41" spans="1:7">
      <c r="A41" s="330" t="s">
        <v>147</v>
      </c>
      <c r="B41" s="77" t="s">
        <v>81</v>
      </c>
      <c r="C41" s="90" t="s">
        <v>154</v>
      </c>
      <c r="D41" s="91">
        <v>36</v>
      </c>
      <c r="E41" s="168"/>
      <c r="F41" s="168"/>
      <c r="G41" s="213"/>
    </row>
    <row r="42" spans="1:7">
      <c r="A42" s="330" t="s">
        <v>148</v>
      </c>
      <c r="B42" s="77" t="s">
        <v>82</v>
      </c>
      <c r="C42" s="90" t="s">
        <v>154</v>
      </c>
      <c r="D42" s="91">
        <v>36</v>
      </c>
      <c r="E42" s="168"/>
      <c r="F42" s="168"/>
      <c r="G42" s="213"/>
    </row>
    <row r="43" spans="1:7">
      <c r="A43" s="330" t="s">
        <v>149</v>
      </c>
      <c r="B43" s="77" t="s">
        <v>83</v>
      </c>
      <c r="C43" s="90" t="s">
        <v>155</v>
      </c>
      <c r="D43" s="91">
        <v>36</v>
      </c>
      <c r="E43" s="168"/>
      <c r="F43" s="168"/>
      <c r="G43" s="213"/>
    </row>
    <row r="44" spans="1:7">
      <c r="A44" s="330" t="s">
        <v>150</v>
      </c>
      <c r="B44" s="77" t="s">
        <v>84</v>
      </c>
      <c r="C44" s="90" t="s">
        <v>155</v>
      </c>
      <c r="D44" s="91">
        <f>36*3</f>
        <v>108</v>
      </c>
      <c r="E44" s="168"/>
      <c r="F44" s="168"/>
      <c r="G44" s="213"/>
    </row>
    <row r="45" spans="1:7">
      <c r="A45" s="330" t="s">
        <v>151</v>
      </c>
      <c r="B45" s="77" t="s">
        <v>85</v>
      </c>
      <c r="C45" s="90" t="s">
        <v>155</v>
      </c>
      <c r="D45" s="91">
        <f>36*4</f>
        <v>144</v>
      </c>
      <c r="E45" s="168"/>
      <c r="F45" s="168"/>
      <c r="G45" s="213"/>
    </row>
    <row r="46" spans="1:7">
      <c r="A46" s="330" t="s">
        <v>152</v>
      </c>
      <c r="B46" s="77" t="s">
        <v>86</v>
      </c>
      <c r="C46" s="90" t="s">
        <v>155</v>
      </c>
      <c r="D46" s="91">
        <f>36*12</f>
        <v>432</v>
      </c>
      <c r="E46" s="168"/>
      <c r="F46" s="168"/>
      <c r="G46" s="213"/>
    </row>
    <row r="47" spans="1:7">
      <c r="A47" s="330" t="s">
        <v>153</v>
      </c>
      <c r="B47" s="77" t="s">
        <v>87</v>
      </c>
      <c r="C47" s="90" t="s">
        <v>155</v>
      </c>
      <c r="D47" s="91">
        <v>10</v>
      </c>
      <c r="E47" s="357"/>
      <c r="F47" s="168"/>
      <c r="G47" s="213"/>
    </row>
    <row r="48" spans="1:7">
      <c r="A48" s="329">
        <v>2.2000000000000002</v>
      </c>
      <c r="B48" s="76" t="s">
        <v>88</v>
      </c>
      <c r="C48" s="90"/>
      <c r="D48" s="91"/>
      <c r="E48" s="168"/>
      <c r="F48" s="168"/>
      <c r="G48" s="213"/>
    </row>
    <row r="49" spans="1:7">
      <c r="A49" s="330" t="s">
        <v>147</v>
      </c>
      <c r="B49" s="77" t="s">
        <v>89</v>
      </c>
      <c r="C49" s="90" t="s">
        <v>156</v>
      </c>
      <c r="D49" s="91">
        <v>36</v>
      </c>
      <c r="E49" s="168"/>
      <c r="F49" s="168"/>
      <c r="G49" s="213"/>
    </row>
    <row r="50" spans="1:7">
      <c r="A50" s="330" t="s">
        <v>148</v>
      </c>
      <c r="B50" s="77" t="s">
        <v>90</v>
      </c>
      <c r="C50" s="90"/>
      <c r="D50" s="91"/>
      <c r="E50" s="168"/>
      <c r="F50" s="168"/>
      <c r="G50" s="213"/>
    </row>
    <row r="51" spans="1:7">
      <c r="A51" s="332"/>
      <c r="B51" s="77" t="s">
        <v>91</v>
      </c>
      <c r="C51" s="90" t="s">
        <v>156</v>
      </c>
      <c r="D51" s="91">
        <v>12</v>
      </c>
      <c r="E51" s="168"/>
      <c r="F51" s="168"/>
      <c r="G51" s="213"/>
    </row>
    <row r="52" spans="1:7">
      <c r="A52" s="330"/>
      <c r="B52" s="77" t="s">
        <v>92</v>
      </c>
      <c r="C52" s="90" t="s">
        <v>156</v>
      </c>
      <c r="D52" s="91">
        <v>10</v>
      </c>
      <c r="E52" s="168"/>
      <c r="F52" s="168"/>
      <c r="G52" s="213"/>
    </row>
    <row r="53" spans="1:7">
      <c r="A53" s="331"/>
      <c r="B53" s="77" t="s">
        <v>93</v>
      </c>
      <c r="C53" s="90" t="s">
        <v>156</v>
      </c>
      <c r="D53" s="91">
        <v>14</v>
      </c>
      <c r="E53" s="168"/>
      <c r="F53" s="168"/>
      <c r="G53" s="213"/>
    </row>
    <row r="54" spans="1:7">
      <c r="A54" s="328">
        <v>3</v>
      </c>
      <c r="B54" s="76" t="s">
        <v>94</v>
      </c>
      <c r="C54" s="90"/>
      <c r="D54" s="91"/>
      <c r="E54" s="168"/>
      <c r="F54" s="168"/>
      <c r="G54" s="213"/>
    </row>
    <row r="55" spans="1:7">
      <c r="A55" s="329">
        <v>3.1</v>
      </c>
      <c r="B55" s="76" t="s">
        <v>294</v>
      </c>
      <c r="C55" s="90"/>
      <c r="D55" s="91"/>
      <c r="E55" s="168"/>
      <c r="F55" s="168"/>
      <c r="G55" s="213"/>
    </row>
    <row r="56" spans="1:7" ht="26.4">
      <c r="A56" s="330" t="s">
        <v>147</v>
      </c>
      <c r="B56" s="80" t="s">
        <v>95</v>
      </c>
      <c r="C56" s="92" t="s">
        <v>157</v>
      </c>
      <c r="D56" s="93">
        <f>10*6*1.05*2</f>
        <v>126</v>
      </c>
      <c r="E56" s="347"/>
      <c r="F56" s="168"/>
      <c r="G56" s="213"/>
    </row>
    <row r="57" spans="1:7" ht="26.4">
      <c r="A57" s="330" t="s">
        <v>148</v>
      </c>
      <c r="B57" s="81" t="s">
        <v>298</v>
      </c>
      <c r="C57" s="92" t="s">
        <v>157</v>
      </c>
      <c r="D57" s="91">
        <f>10*1.05</f>
        <v>10.5</v>
      </c>
      <c r="E57" s="168"/>
      <c r="F57" s="168"/>
      <c r="G57" s="213"/>
    </row>
    <row r="58" spans="1:7">
      <c r="A58" s="330"/>
      <c r="B58" s="81"/>
      <c r="C58" s="92"/>
      <c r="D58" s="91"/>
      <c r="E58" s="168"/>
      <c r="F58" s="168"/>
      <c r="G58" s="213"/>
    </row>
    <row r="59" spans="1:7" ht="26.4">
      <c r="A59" s="329">
        <v>3.2</v>
      </c>
      <c r="B59" s="82" t="s">
        <v>96</v>
      </c>
      <c r="C59" s="90"/>
      <c r="D59" s="91"/>
      <c r="E59" s="168"/>
      <c r="F59" s="168"/>
      <c r="G59" s="213"/>
    </row>
    <row r="60" spans="1:7">
      <c r="A60" s="330" t="s">
        <v>147</v>
      </c>
      <c r="B60" s="80" t="s">
        <v>97</v>
      </c>
      <c r="C60" s="90" t="s">
        <v>158</v>
      </c>
      <c r="D60" s="91">
        <f>17*12</f>
        <v>204</v>
      </c>
      <c r="E60" s="168"/>
      <c r="F60" s="168"/>
      <c r="G60" s="213"/>
    </row>
    <row r="61" spans="1:7">
      <c r="A61" s="330" t="s">
        <v>148</v>
      </c>
      <c r="B61" s="80" t="s">
        <v>98</v>
      </c>
      <c r="C61" s="90" t="s">
        <v>158</v>
      </c>
      <c r="D61" s="91">
        <f>2*12</f>
        <v>24</v>
      </c>
      <c r="E61" s="168"/>
      <c r="F61" s="168"/>
      <c r="G61" s="213"/>
    </row>
    <row r="62" spans="1:7">
      <c r="A62" s="330" t="s">
        <v>149</v>
      </c>
      <c r="B62" s="80" t="s">
        <v>99</v>
      </c>
      <c r="C62" s="90" t="s">
        <v>158</v>
      </c>
      <c r="D62" s="91">
        <f>12*24</f>
        <v>288</v>
      </c>
      <c r="E62" s="168"/>
      <c r="F62" s="168"/>
      <c r="G62" s="213"/>
    </row>
    <row r="63" spans="1:7">
      <c r="A63" s="330" t="s">
        <v>150</v>
      </c>
      <c r="B63" s="80" t="s">
        <v>100</v>
      </c>
      <c r="C63" s="90" t="s">
        <v>158</v>
      </c>
      <c r="D63" s="91">
        <f>5*24</f>
        <v>120</v>
      </c>
      <c r="E63" s="168"/>
      <c r="F63" s="168"/>
      <c r="G63" s="213"/>
    </row>
    <row r="64" spans="1:7">
      <c r="A64" s="330" t="s">
        <v>151</v>
      </c>
      <c r="B64" s="80" t="s">
        <v>101</v>
      </c>
      <c r="C64" s="90" t="s">
        <v>158</v>
      </c>
      <c r="D64" s="91">
        <v>13</v>
      </c>
      <c r="E64" s="168"/>
      <c r="F64" s="168"/>
      <c r="G64" s="213"/>
    </row>
    <row r="65" spans="1:7">
      <c r="A65" s="330" t="s">
        <v>152</v>
      </c>
      <c r="B65" s="80" t="s">
        <v>102</v>
      </c>
      <c r="C65" s="90" t="s">
        <v>158</v>
      </c>
      <c r="D65" s="91">
        <v>19</v>
      </c>
      <c r="E65" s="168"/>
      <c r="F65" s="168"/>
      <c r="G65" s="213"/>
    </row>
    <row r="66" spans="1:7">
      <c r="A66" s="330" t="s">
        <v>153</v>
      </c>
      <c r="B66" s="80" t="s">
        <v>103</v>
      </c>
      <c r="C66" s="90" t="s">
        <v>158</v>
      </c>
      <c r="D66" s="91">
        <f>17*2</f>
        <v>34</v>
      </c>
      <c r="E66" s="168"/>
      <c r="F66" s="168"/>
      <c r="G66" s="213"/>
    </row>
    <row r="67" spans="1:7">
      <c r="A67" s="330"/>
      <c r="B67" s="81"/>
      <c r="C67" s="90"/>
      <c r="D67" s="91"/>
      <c r="E67" s="168"/>
      <c r="F67" s="168"/>
      <c r="G67" s="213"/>
    </row>
    <row r="68" spans="1:7">
      <c r="A68" s="329">
        <v>3.3</v>
      </c>
      <c r="B68" s="76" t="s">
        <v>104</v>
      </c>
      <c r="C68" s="90"/>
      <c r="D68" s="91"/>
      <c r="E68" s="168"/>
      <c r="F68" s="168"/>
      <c r="G68" s="213"/>
    </row>
    <row r="69" spans="1:7">
      <c r="A69" s="330" t="s">
        <v>147</v>
      </c>
      <c r="B69" s="80" t="s">
        <v>105</v>
      </c>
      <c r="C69" s="90" t="s">
        <v>159</v>
      </c>
      <c r="D69" s="91">
        <v>0.5</v>
      </c>
      <c r="E69" s="168"/>
      <c r="F69" s="168"/>
      <c r="G69" s="213"/>
    </row>
    <row r="70" spans="1:7" ht="26.4">
      <c r="A70" s="330" t="s">
        <v>148</v>
      </c>
      <c r="B70" s="80" t="s">
        <v>106</v>
      </c>
      <c r="C70" s="90" t="s">
        <v>160</v>
      </c>
      <c r="D70" s="91">
        <v>1</v>
      </c>
      <c r="E70" s="168"/>
      <c r="F70" s="168"/>
      <c r="G70" s="213"/>
    </row>
    <row r="71" spans="1:7">
      <c r="A71" s="330"/>
      <c r="B71" s="81"/>
      <c r="C71" s="90"/>
      <c r="D71" s="91"/>
      <c r="E71" s="168"/>
      <c r="F71" s="168"/>
      <c r="G71" s="213"/>
    </row>
    <row r="72" spans="1:7">
      <c r="A72" s="329">
        <v>3.4</v>
      </c>
      <c r="B72" s="76" t="s">
        <v>107</v>
      </c>
      <c r="C72" s="90"/>
      <c r="D72" s="91"/>
      <c r="E72" s="168"/>
      <c r="F72" s="168"/>
      <c r="G72" s="213"/>
    </row>
    <row r="73" spans="1:7">
      <c r="A73" s="330" t="s">
        <v>147</v>
      </c>
      <c r="B73" s="81" t="s">
        <v>108</v>
      </c>
      <c r="C73" s="90" t="s">
        <v>161</v>
      </c>
      <c r="D73" s="91">
        <f>19*2*12+17*4*12-2</f>
        <v>1270</v>
      </c>
      <c r="E73" s="168"/>
      <c r="F73" s="168"/>
      <c r="G73" s="213"/>
    </row>
    <row r="74" spans="1:7">
      <c r="A74" s="330" t="s">
        <v>148</v>
      </c>
      <c r="B74" s="81" t="s">
        <v>109</v>
      </c>
      <c r="C74" s="90" t="s">
        <v>161</v>
      </c>
      <c r="D74" s="91">
        <f>19*2*2+17*4*2-2</f>
        <v>210</v>
      </c>
      <c r="E74" s="168"/>
      <c r="F74" s="168"/>
      <c r="G74" s="213"/>
    </row>
    <row r="75" spans="1:7">
      <c r="A75" s="328">
        <v>4</v>
      </c>
      <c r="B75" s="79" t="s">
        <v>110</v>
      </c>
      <c r="C75" s="91"/>
      <c r="D75" s="94"/>
      <c r="E75" s="168"/>
      <c r="F75" s="168"/>
      <c r="G75" s="213"/>
    </row>
    <row r="76" spans="1:7">
      <c r="A76" s="333">
        <v>4.0999999999999996</v>
      </c>
      <c r="B76" s="83" t="s">
        <v>111</v>
      </c>
      <c r="C76" s="95"/>
      <c r="D76" s="96"/>
      <c r="E76" s="168"/>
      <c r="F76" s="168"/>
      <c r="G76" s="213"/>
    </row>
    <row r="77" spans="1:7">
      <c r="A77" s="334" t="s">
        <v>147</v>
      </c>
      <c r="B77" s="84" t="s">
        <v>112</v>
      </c>
      <c r="C77" s="96" t="s">
        <v>162</v>
      </c>
      <c r="D77" s="96">
        <v>1</v>
      </c>
      <c r="E77" s="168"/>
      <c r="F77" s="168"/>
      <c r="G77" s="213"/>
    </row>
    <row r="78" spans="1:7">
      <c r="A78" s="334" t="s">
        <v>148</v>
      </c>
      <c r="B78" s="84" t="s">
        <v>113</v>
      </c>
      <c r="C78" s="96" t="s">
        <v>162</v>
      </c>
      <c r="D78" s="96">
        <v>1</v>
      </c>
      <c r="E78" s="168"/>
      <c r="F78" s="168"/>
      <c r="G78" s="213"/>
    </row>
    <row r="79" spans="1:7">
      <c r="A79" s="334" t="s">
        <v>149</v>
      </c>
      <c r="B79" s="84" t="s">
        <v>114</v>
      </c>
      <c r="C79" s="96" t="s">
        <v>162</v>
      </c>
      <c r="D79" s="96">
        <v>1</v>
      </c>
      <c r="E79" s="168"/>
      <c r="F79" s="168"/>
      <c r="G79" s="213"/>
    </row>
    <row r="80" spans="1:7">
      <c r="A80" s="334" t="s">
        <v>150</v>
      </c>
      <c r="B80" s="84" t="s">
        <v>115</v>
      </c>
      <c r="C80" s="96" t="s">
        <v>162</v>
      </c>
      <c r="D80" s="96">
        <v>1</v>
      </c>
      <c r="E80" s="168"/>
      <c r="F80" s="168"/>
      <c r="G80" s="213"/>
    </row>
    <row r="81" spans="1:7">
      <c r="A81" s="334"/>
      <c r="B81" s="84"/>
      <c r="C81" s="96"/>
      <c r="D81" s="96"/>
      <c r="E81" s="168"/>
      <c r="F81" s="168"/>
      <c r="G81" s="213"/>
    </row>
    <row r="82" spans="1:7" ht="26.4">
      <c r="A82" s="333">
        <v>4.2</v>
      </c>
      <c r="B82" s="82" t="s">
        <v>96</v>
      </c>
      <c r="C82" s="96"/>
      <c r="D82" s="96"/>
      <c r="E82" s="168"/>
      <c r="F82" s="168"/>
      <c r="G82" s="213"/>
    </row>
    <row r="83" spans="1:7">
      <c r="A83" s="334" t="s">
        <v>147</v>
      </c>
      <c r="B83" s="80" t="s">
        <v>97</v>
      </c>
      <c r="C83" s="96" t="s">
        <v>156</v>
      </c>
      <c r="D83" s="96">
        <v>24</v>
      </c>
      <c r="E83" s="168"/>
      <c r="F83" s="168"/>
      <c r="G83" s="213"/>
    </row>
    <row r="84" spans="1:7">
      <c r="A84" s="334" t="s">
        <v>148</v>
      </c>
      <c r="B84" s="80" t="s">
        <v>98</v>
      </c>
      <c r="C84" s="96" t="s">
        <v>156</v>
      </c>
      <c r="D84" s="96">
        <v>24</v>
      </c>
      <c r="E84" s="168"/>
      <c r="F84" s="168"/>
      <c r="G84" s="213"/>
    </row>
    <row r="85" spans="1:7">
      <c r="A85" s="334" t="s">
        <v>149</v>
      </c>
      <c r="B85" s="80" t="s">
        <v>116</v>
      </c>
      <c r="C85" s="96" t="s">
        <v>156</v>
      </c>
      <c r="D85" s="96">
        <v>12</v>
      </c>
      <c r="E85" s="168"/>
      <c r="F85" s="168"/>
      <c r="G85" s="213"/>
    </row>
    <row r="86" spans="1:7">
      <c r="A86" s="334" t="s">
        <v>150</v>
      </c>
      <c r="B86" s="80" t="s">
        <v>100</v>
      </c>
      <c r="C86" s="96" t="s">
        <v>156</v>
      </c>
      <c r="D86" s="96">
        <v>12</v>
      </c>
      <c r="E86" s="168"/>
      <c r="F86" s="168"/>
      <c r="G86" s="213"/>
    </row>
    <row r="87" spans="1:7" ht="26.4">
      <c r="A87" s="334" t="s">
        <v>151</v>
      </c>
      <c r="B87" s="80" t="s">
        <v>117</v>
      </c>
      <c r="C87" s="96" t="s">
        <v>156</v>
      </c>
      <c r="D87" s="96"/>
      <c r="E87" s="168"/>
      <c r="F87" s="168"/>
      <c r="G87" s="213"/>
    </row>
    <row r="88" spans="1:7">
      <c r="A88" s="334" t="s">
        <v>152</v>
      </c>
      <c r="B88" s="80" t="s">
        <v>102</v>
      </c>
      <c r="C88" s="96" t="s">
        <v>156</v>
      </c>
      <c r="D88" s="96">
        <v>2</v>
      </c>
      <c r="E88" s="168"/>
      <c r="F88" s="168"/>
      <c r="G88" s="213"/>
    </row>
    <row r="89" spans="1:7">
      <c r="A89" s="334" t="s">
        <v>153</v>
      </c>
      <c r="B89" s="80" t="s">
        <v>103</v>
      </c>
      <c r="C89" s="96" t="s">
        <v>156</v>
      </c>
      <c r="D89" s="96">
        <v>1</v>
      </c>
      <c r="E89" s="168"/>
      <c r="F89" s="168"/>
      <c r="G89" s="213"/>
    </row>
    <row r="90" spans="1:7">
      <c r="A90" s="335"/>
      <c r="B90" s="84"/>
      <c r="C90" s="97"/>
      <c r="D90" s="96"/>
      <c r="E90" s="168"/>
      <c r="F90" s="168"/>
      <c r="G90" s="213"/>
    </row>
    <row r="91" spans="1:7">
      <c r="A91" s="336">
        <v>4.3</v>
      </c>
      <c r="B91" s="85" t="s">
        <v>118</v>
      </c>
      <c r="C91" s="96"/>
      <c r="D91" s="96"/>
      <c r="E91" s="168"/>
      <c r="F91" s="168"/>
      <c r="G91" s="213"/>
    </row>
    <row r="92" spans="1:7">
      <c r="A92" s="334" t="s">
        <v>147</v>
      </c>
      <c r="B92" s="86" t="s">
        <v>119</v>
      </c>
      <c r="C92" s="96" t="s">
        <v>162</v>
      </c>
      <c r="D92" s="96">
        <v>35</v>
      </c>
      <c r="E92" s="168"/>
      <c r="F92" s="168"/>
      <c r="G92" s="213"/>
    </row>
    <row r="93" spans="1:7">
      <c r="A93" s="334" t="s">
        <v>148</v>
      </c>
      <c r="B93" s="84" t="s">
        <v>120</v>
      </c>
      <c r="C93" s="96" t="s">
        <v>162</v>
      </c>
      <c r="D93" s="96">
        <v>35</v>
      </c>
      <c r="E93" s="168"/>
      <c r="F93" s="168"/>
      <c r="G93" s="213"/>
    </row>
    <row r="94" spans="1:7">
      <c r="A94" s="334" t="s">
        <v>149</v>
      </c>
      <c r="B94" s="86" t="s">
        <v>121</v>
      </c>
      <c r="C94" s="96" t="s">
        <v>162</v>
      </c>
      <c r="D94" s="96">
        <v>40</v>
      </c>
      <c r="E94" s="168"/>
      <c r="F94" s="168"/>
      <c r="G94" s="213"/>
    </row>
    <row r="95" spans="1:7">
      <c r="A95" s="337"/>
      <c r="B95" s="87"/>
      <c r="C95" s="98"/>
      <c r="D95" s="96"/>
      <c r="E95" s="168"/>
      <c r="F95" s="168"/>
      <c r="G95" s="213"/>
    </row>
    <row r="96" spans="1:7">
      <c r="A96" s="333">
        <v>4.4000000000000004</v>
      </c>
      <c r="B96" s="85" t="s">
        <v>122</v>
      </c>
      <c r="C96" s="96"/>
      <c r="D96" s="96"/>
      <c r="E96" s="168"/>
      <c r="F96" s="168"/>
      <c r="G96" s="213"/>
    </row>
    <row r="97" spans="1:7">
      <c r="A97" s="338" t="s">
        <v>147</v>
      </c>
      <c r="B97" s="87" t="s">
        <v>123</v>
      </c>
      <c r="C97" s="98" t="s">
        <v>162</v>
      </c>
      <c r="D97" s="96">
        <v>6</v>
      </c>
      <c r="E97" s="168"/>
      <c r="F97" s="168"/>
      <c r="G97" s="213"/>
    </row>
    <row r="98" spans="1:7">
      <c r="A98" s="338" t="s">
        <v>148</v>
      </c>
      <c r="B98" s="87" t="s">
        <v>124</v>
      </c>
      <c r="C98" s="98" t="s">
        <v>162</v>
      </c>
      <c r="D98" s="96">
        <v>6</v>
      </c>
      <c r="E98" s="168"/>
      <c r="F98" s="168"/>
      <c r="G98" s="213"/>
    </row>
    <row r="99" spans="1:7">
      <c r="A99" s="338" t="s">
        <v>149</v>
      </c>
      <c r="B99" s="87" t="s">
        <v>125</v>
      </c>
      <c r="C99" s="98" t="s">
        <v>157</v>
      </c>
      <c r="D99" s="96">
        <v>1</v>
      </c>
      <c r="E99" s="168"/>
      <c r="F99" s="168"/>
      <c r="G99" s="213"/>
    </row>
    <row r="100" spans="1:7">
      <c r="A100" s="338" t="s">
        <v>150</v>
      </c>
      <c r="B100" s="87" t="s">
        <v>126</v>
      </c>
      <c r="C100" s="98" t="s">
        <v>157</v>
      </c>
      <c r="D100" s="96">
        <v>1</v>
      </c>
      <c r="E100" s="168"/>
      <c r="F100" s="168"/>
      <c r="G100" s="213"/>
    </row>
    <row r="101" spans="1:7">
      <c r="A101" s="338" t="s">
        <v>151</v>
      </c>
      <c r="B101" s="84" t="s">
        <v>127</v>
      </c>
      <c r="C101" s="96" t="s">
        <v>161</v>
      </c>
      <c r="D101" s="96">
        <v>12</v>
      </c>
      <c r="E101" s="168"/>
      <c r="F101" s="168"/>
      <c r="G101" s="213"/>
    </row>
    <row r="102" spans="1:7">
      <c r="A102" s="339">
        <v>5</v>
      </c>
      <c r="B102" s="79" t="s">
        <v>128</v>
      </c>
      <c r="C102" s="90"/>
      <c r="D102" s="91"/>
      <c r="E102" s="168"/>
      <c r="F102" s="168"/>
      <c r="G102" s="213"/>
    </row>
    <row r="103" spans="1:7">
      <c r="A103" s="334">
        <f t="shared" ref="A103:A111" si="0">A102+0.1</f>
        <v>5.0999999999999996</v>
      </c>
      <c r="B103" s="86" t="s">
        <v>129</v>
      </c>
      <c r="C103" s="96" t="s">
        <v>156</v>
      </c>
      <c r="D103" s="97">
        <v>2</v>
      </c>
      <c r="E103" s="168"/>
      <c r="F103" s="168"/>
      <c r="G103" s="213"/>
    </row>
    <row r="104" spans="1:7">
      <c r="A104" s="334">
        <f t="shared" si="0"/>
        <v>5.1999999999999993</v>
      </c>
      <c r="B104" s="86" t="s">
        <v>130</v>
      </c>
      <c r="C104" s="96" t="s">
        <v>156</v>
      </c>
      <c r="D104" s="97">
        <v>2</v>
      </c>
      <c r="E104" s="168"/>
      <c r="F104" s="168"/>
      <c r="G104" s="213"/>
    </row>
    <row r="105" spans="1:7">
      <c r="A105" s="334">
        <f t="shared" si="0"/>
        <v>5.2999999999999989</v>
      </c>
      <c r="B105" s="86" t="s">
        <v>131</v>
      </c>
      <c r="C105" s="96" t="s">
        <v>156</v>
      </c>
      <c r="D105" s="97">
        <v>4</v>
      </c>
      <c r="E105" s="168"/>
      <c r="F105" s="168"/>
      <c r="G105" s="213"/>
    </row>
    <row r="106" spans="1:7">
      <c r="A106" s="334">
        <f t="shared" si="0"/>
        <v>5.3999999999999986</v>
      </c>
      <c r="B106" s="86" t="s">
        <v>132</v>
      </c>
      <c r="C106" s="96" t="s">
        <v>162</v>
      </c>
      <c r="D106" s="97">
        <v>4</v>
      </c>
      <c r="E106" s="168"/>
      <c r="F106" s="168"/>
      <c r="G106" s="213"/>
    </row>
    <row r="107" spans="1:7">
      <c r="A107" s="334">
        <f t="shared" si="0"/>
        <v>5.4999999999999982</v>
      </c>
      <c r="B107" s="86" t="s">
        <v>133</v>
      </c>
      <c r="C107" s="96" t="s">
        <v>156</v>
      </c>
      <c r="D107" s="97">
        <v>4</v>
      </c>
      <c r="E107" s="168"/>
      <c r="F107" s="168"/>
      <c r="G107" s="213"/>
    </row>
    <row r="108" spans="1:7">
      <c r="A108" s="334">
        <f t="shared" si="0"/>
        <v>5.5999999999999979</v>
      </c>
      <c r="B108" s="86" t="s">
        <v>134</v>
      </c>
      <c r="C108" s="96" t="s">
        <v>156</v>
      </c>
      <c r="D108" s="97">
        <v>12</v>
      </c>
      <c r="E108" s="168"/>
      <c r="F108" s="168"/>
      <c r="G108" s="213"/>
    </row>
    <row r="109" spans="1:7" ht="26.4">
      <c r="A109" s="334">
        <f t="shared" si="0"/>
        <v>5.6999999999999975</v>
      </c>
      <c r="B109" s="86" t="s">
        <v>295</v>
      </c>
      <c r="C109" s="96" t="s">
        <v>156</v>
      </c>
      <c r="D109" s="97">
        <v>1</v>
      </c>
      <c r="E109" s="168"/>
      <c r="F109" s="168"/>
      <c r="G109" s="213"/>
    </row>
    <row r="110" spans="1:7">
      <c r="A110" s="334">
        <f t="shared" si="0"/>
        <v>5.7999999999999972</v>
      </c>
      <c r="B110" s="86" t="s">
        <v>135</v>
      </c>
      <c r="C110" s="96" t="s">
        <v>156</v>
      </c>
      <c r="D110" s="97">
        <v>12</v>
      </c>
      <c r="E110" s="168"/>
      <c r="F110" s="168"/>
      <c r="G110" s="213"/>
    </row>
    <row r="111" spans="1:7">
      <c r="A111" s="334">
        <f t="shared" si="0"/>
        <v>5.8999999999999968</v>
      </c>
      <c r="B111" s="86" t="s">
        <v>136</v>
      </c>
      <c r="C111" s="96" t="s">
        <v>156</v>
      </c>
      <c r="D111" s="97">
        <v>4</v>
      </c>
      <c r="E111" s="168"/>
      <c r="F111" s="168"/>
      <c r="G111" s="213"/>
    </row>
    <row r="112" spans="1:7">
      <c r="A112" s="340">
        <v>5.0999999999999996</v>
      </c>
      <c r="B112" s="86" t="s">
        <v>137</v>
      </c>
      <c r="C112" s="96" t="s">
        <v>156</v>
      </c>
      <c r="D112" s="97">
        <v>2</v>
      </c>
      <c r="E112" s="168"/>
      <c r="F112" s="168"/>
      <c r="G112" s="213"/>
    </row>
    <row r="113" spans="1:7">
      <c r="A113" s="340">
        <v>5.1100000000000003</v>
      </c>
      <c r="B113" s="86" t="s">
        <v>138</v>
      </c>
      <c r="C113" s="96" t="s">
        <v>156</v>
      </c>
      <c r="D113" s="97">
        <v>1</v>
      </c>
      <c r="E113" s="168"/>
      <c r="F113" s="168"/>
      <c r="G113" s="213"/>
    </row>
    <row r="114" spans="1:7">
      <c r="A114" s="340">
        <v>5.12</v>
      </c>
      <c r="B114" s="86" t="s">
        <v>139</v>
      </c>
      <c r="C114" s="96" t="s">
        <v>161</v>
      </c>
      <c r="D114" s="97">
        <v>4</v>
      </c>
      <c r="E114" s="168"/>
      <c r="F114" s="168"/>
      <c r="G114" s="213"/>
    </row>
    <row r="115" spans="1:7">
      <c r="A115" s="340">
        <v>5.13</v>
      </c>
      <c r="B115" s="86" t="s">
        <v>140</v>
      </c>
      <c r="C115" s="96" t="s">
        <v>161</v>
      </c>
      <c r="D115" s="97">
        <v>1</v>
      </c>
      <c r="E115" s="168"/>
      <c r="F115" s="168"/>
      <c r="G115" s="213"/>
    </row>
    <row r="116" spans="1:7" ht="26.4">
      <c r="A116" s="340">
        <v>5.14</v>
      </c>
      <c r="B116" s="86" t="s">
        <v>141</v>
      </c>
      <c r="C116" s="96" t="s">
        <v>161</v>
      </c>
      <c r="D116" s="97">
        <v>1</v>
      </c>
      <c r="E116" s="168"/>
      <c r="F116" s="168"/>
      <c r="G116" s="213"/>
    </row>
    <row r="117" spans="1:7">
      <c r="A117" s="340">
        <v>5.15</v>
      </c>
      <c r="B117" s="86" t="s">
        <v>142</v>
      </c>
      <c r="C117" s="96" t="s">
        <v>158</v>
      </c>
      <c r="D117" s="96">
        <v>1</v>
      </c>
      <c r="E117" s="168"/>
      <c r="F117" s="168"/>
      <c r="G117" s="213"/>
    </row>
    <row r="118" spans="1:7">
      <c r="A118" s="340">
        <v>5.16</v>
      </c>
      <c r="B118" s="86" t="s">
        <v>143</v>
      </c>
      <c r="C118" s="96" t="s">
        <v>163</v>
      </c>
      <c r="D118" s="96">
        <v>500</v>
      </c>
      <c r="E118" s="168"/>
      <c r="F118" s="168"/>
      <c r="G118" s="213"/>
    </row>
    <row r="119" spans="1:7">
      <c r="A119" s="340">
        <v>5.17</v>
      </c>
      <c r="B119" s="86" t="s">
        <v>144</v>
      </c>
      <c r="C119" s="96" t="s">
        <v>156</v>
      </c>
      <c r="D119" s="96">
        <v>4</v>
      </c>
      <c r="E119" s="168"/>
      <c r="F119" s="168"/>
      <c r="G119" s="213"/>
    </row>
    <row r="120" spans="1:7" ht="14.4" customHeight="1">
      <c r="A120" s="341">
        <v>5.18</v>
      </c>
      <c r="B120" s="169" t="s">
        <v>145</v>
      </c>
      <c r="C120" s="170" t="s">
        <v>164</v>
      </c>
      <c r="D120" s="170">
        <v>4</v>
      </c>
      <c r="E120" s="348"/>
      <c r="F120" s="348"/>
      <c r="G120" s="342"/>
    </row>
    <row r="121" spans="1:7" s="171" customFormat="1">
      <c r="A121" s="340">
        <v>5.19</v>
      </c>
      <c r="B121" s="86" t="s">
        <v>146</v>
      </c>
      <c r="C121" s="96" t="s">
        <v>154</v>
      </c>
      <c r="D121" s="96">
        <v>1</v>
      </c>
      <c r="E121" s="168"/>
      <c r="F121" s="168"/>
      <c r="G121" s="213"/>
    </row>
    <row r="122" spans="1:7" s="171" customFormat="1">
      <c r="A122" s="204"/>
      <c r="B122" s="172"/>
      <c r="C122" s="99"/>
      <c r="D122" s="99"/>
      <c r="E122" s="168"/>
      <c r="F122" s="168"/>
      <c r="G122" s="213"/>
    </row>
    <row r="123" spans="1:7" s="171" customFormat="1">
      <c r="A123" s="204"/>
      <c r="B123" s="173" t="s">
        <v>261</v>
      </c>
      <c r="C123" s="99"/>
      <c r="D123" s="99"/>
      <c r="E123" s="168"/>
      <c r="F123" s="349"/>
      <c r="G123" s="213"/>
    </row>
    <row r="124" spans="1:7">
      <c r="A124" s="205"/>
      <c r="B124" s="202"/>
      <c r="C124" s="171"/>
      <c r="D124" s="171"/>
      <c r="E124" s="171"/>
      <c r="F124" s="171"/>
      <c r="G124" s="206"/>
    </row>
    <row r="125" spans="1:7">
      <c r="A125" s="359" t="s">
        <v>165</v>
      </c>
      <c r="B125" s="360"/>
      <c r="C125" s="360"/>
      <c r="D125" s="360"/>
      <c r="E125" s="360"/>
      <c r="F125" s="360"/>
      <c r="G125" s="361"/>
    </row>
    <row r="126" spans="1:7" ht="26.4" customHeight="1">
      <c r="A126" s="205"/>
      <c r="B126" s="171"/>
      <c r="C126" s="171"/>
      <c r="D126" s="171"/>
      <c r="E126" s="171"/>
      <c r="F126" s="171"/>
      <c r="G126" s="206"/>
    </row>
    <row r="127" spans="1:7" ht="15" thickBot="1">
      <c r="A127" s="343" t="s">
        <v>255</v>
      </c>
      <c r="B127" s="344" t="s">
        <v>257</v>
      </c>
      <c r="C127" s="345"/>
      <c r="D127" s="345"/>
      <c r="E127" s="345"/>
      <c r="F127" s="345" t="s">
        <v>256</v>
      </c>
      <c r="G127" s="346"/>
    </row>
  </sheetData>
  <mergeCells count="11">
    <mergeCell ref="A125:G125"/>
    <mergeCell ref="A1:G1"/>
    <mergeCell ref="A2:G2"/>
    <mergeCell ref="A3:G3"/>
    <mergeCell ref="A5:G5"/>
    <mergeCell ref="A7:A9"/>
    <mergeCell ref="B7:B9"/>
    <mergeCell ref="C7:D8"/>
    <mergeCell ref="E7:F7"/>
    <mergeCell ref="G7:G9"/>
    <mergeCell ref="E8:F8"/>
  </mergeCells>
  <pageMargins left="0.75" right="0.25" top="0.75" bottom="0.75" header="0.3" footer="0.3"/>
  <pageSetup paperSize="9" scale="75" fitToWidth="0" orientation="landscape" horizontalDpi="300" verticalDpi="300" r:id="rId1"/>
  <headerFooter>
    <oddHeader>&amp;LKohalpur-Nepalgunj 132 kV Transmission Line Project&amp;RSchedule No. 1A</oddHeader>
    <oddFooter>Page &amp;P of &amp;N</oddFooter>
  </headerFooter>
  <rowBreaks count="3" manualBreakCount="3">
    <brk id="38" max="7" man="1"/>
    <brk id="74" max="7" man="1"/>
    <brk id="101" max="7"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7"/>
  <sheetViews>
    <sheetView view="pageBreakPreview" topLeftCell="A23" zoomScale="60" zoomScaleNormal="100" workbookViewId="0">
      <selection activeCell="L47" sqref="L47"/>
    </sheetView>
  </sheetViews>
  <sheetFormatPr defaultRowHeight="14.4"/>
  <cols>
    <col min="1" max="1" width="8.5546875" customWidth="1"/>
    <col min="2" max="2" width="33.44140625" customWidth="1"/>
    <col min="3" max="3" width="18.77734375" customWidth="1"/>
    <col min="4" max="4" width="11.77734375" customWidth="1"/>
    <col min="5" max="6" width="18.77734375" customWidth="1"/>
    <col min="7" max="7" width="13.5546875" customWidth="1"/>
    <col min="8" max="8" width="13.77734375" customWidth="1"/>
    <col min="9" max="9" width="11.44140625"/>
  </cols>
  <sheetData>
    <row r="1" spans="1:9" ht="24.6">
      <c r="A1" s="460" t="s">
        <v>1</v>
      </c>
      <c r="B1" s="461"/>
      <c r="C1" s="461"/>
      <c r="D1" s="461"/>
      <c r="E1" s="461"/>
      <c r="F1" s="461"/>
      <c r="G1" s="461"/>
      <c r="H1" s="461"/>
      <c r="I1" s="462"/>
    </row>
    <row r="2" spans="1:9" ht="15">
      <c r="A2" s="545" t="s">
        <v>1</v>
      </c>
      <c r="B2" s="546"/>
      <c r="C2" s="546"/>
      <c r="D2" s="546"/>
      <c r="E2" s="546"/>
      <c r="F2" s="546"/>
      <c r="G2" s="546"/>
      <c r="H2" s="546"/>
      <c r="I2" s="559"/>
    </row>
    <row r="3" spans="1:9" ht="17.399999999999999">
      <c r="A3" s="560" t="s">
        <v>2</v>
      </c>
      <c r="B3" s="561"/>
      <c r="C3" s="561"/>
      <c r="D3" s="561"/>
      <c r="E3" s="561"/>
      <c r="F3" s="561"/>
      <c r="G3" s="561"/>
      <c r="H3" s="561"/>
      <c r="I3" s="562"/>
    </row>
    <row r="4" spans="1:9" ht="17.399999999999999">
      <c r="A4" s="207"/>
      <c r="B4" s="208"/>
      <c r="C4" s="208"/>
      <c r="D4" s="208"/>
      <c r="E4" s="208"/>
      <c r="F4" s="208"/>
      <c r="G4" s="208"/>
      <c r="H4" s="208"/>
      <c r="I4" s="209"/>
    </row>
    <row r="5" spans="1:9" ht="17.399999999999999">
      <c r="A5" s="210" t="s">
        <v>3</v>
      </c>
      <c r="B5" s="208"/>
      <c r="C5" s="208"/>
      <c r="D5" s="208"/>
      <c r="E5" s="208"/>
      <c r="F5" s="208"/>
      <c r="G5" s="208"/>
      <c r="H5" s="208"/>
      <c r="I5" s="209"/>
    </row>
    <row r="6" spans="1:9" ht="29.55" customHeight="1">
      <c r="A6" s="563" t="s">
        <v>310</v>
      </c>
      <c r="B6" s="564"/>
      <c r="C6" s="564"/>
      <c r="D6" s="564"/>
      <c r="E6" s="564"/>
      <c r="F6" s="564"/>
      <c r="G6" s="564"/>
      <c r="H6" s="564"/>
      <c r="I6" s="565"/>
    </row>
    <row r="7" spans="1:9" ht="17.399999999999999">
      <c r="A7" s="207"/>
      <c r="B7" s="208"/>
      <c r="C7" s="208"/>
      <c r="D7" s="208"/>
      <c r="E7" s="208"/>
      <c r="F7" s="208"/>
      <c r="G7" s="208"/>
      <c r="H7" s="208"/>
      <c r="I7" s="209"/>
    </row>
    <row r="8" spans="1:9" ht="15" thickBot="1">
      <c r="A8" s="211" t="s">
        <v>277</v>
      </c>
      <c r="B8" s="67"/>
      <c r="C8" s="67"/>
      <c r="D8" s="67"/>
      <c r="E8" s="67"/>
      <c r="F8" s="67"/>
      <c r="G8" s="67"/>
      <c r="H8" s="67"/>
      <c r="I8" s="212"/>
    </row>
    <row r="9" spans="1:9" ht="29.4" thickBot="1">
      <c r="A9" s="68" t="s">
        <v>4</v>
      </c>
      <c r="B9" s="69" t="s">
        <v>66</v>
      </c>
      <c r="C9" s="69" t="s">
        <v>67</v>
      </c>
      <c r="D9" s="70" t="s">
        <v>68</v>
      </c>
      <c r="E9" s="69" t="s">
        <v>69</v>
      </c>
      <c r="F9" s="69" t="s">
        <v>70</v>
      </c>
      <c r="G9" s="70" t="s">
        <v>30</v>
      </c>
      <c r="H9" s="69" t="s">
        <v>31</v>
      </c>
      <c r="I9" s="71" t="s">
        <v>25</v>
      </c>
    </row>
    <row r="10" spans="1:9">
      <c r="A10" s="163"/>
      <c r="B10" s="164"/>
      <c r="C10" s="164"/>
      <c r="D10" s="165"/>
      <c r="E10" s="165"/>
      <c r="F10" s="165"/>
      <c r="G10" s="165"/>
      <c r="H10" s="164"/>
      <c r="I10" s="166"/>
    </row>
    <row r="11" spans="1:9">
      <c r="A11" s="204"/>
      <c r="B11" s="74"/>
      <c r="C11" s="74"/>
      <c r="D11" s="74"/>
      <c r="E11" s="74"/>
      <c r="F11" s="74"/>
      <c r="G11" s="74"/>
      <c r="H11" s="74"/>
      <c r="I11" s="213"/>
    </row>
    <row r="12" spans="1:9">
      <c r="A12" s="204"/>
      <c r="B12" s="74"/>
      <c r="C12" s="74"/>
      <c r="D12" s="74"/>
      <c r="E12" s="74"/>
      <c r="F12" s="74"/>
      <c r="G12" s="74"/>
      <c r="H12" s="74"/>
      <c r="I12" s="213"/>
    </row>
    <row r="13" spans="1:9">
      <c r="A13" s="204"/>
      <c r="B13" s="74"/>
      <c r="C13" s="74"/>
      <c r="D13" s="74"/>
      <c r="E13" s="74"/>
      <c r="F13" s="74"/>
      <c r="G13" s="74"/>
      <c r="H13" s="74"/>
      <c r="I13" s="213"/>
    </row>
    <row r="14" spans="1:9">
      <c r="A14" s="204"/>
      <c r="B14" s="74"/>
      <c r="C14" s="74"/>
      <c r="D14" s="74"/>
      <c r="E14" s="74"/>
      <c r="F14" s="74"/>
      <c r="G14" s="74"/>
      <c r="H14" s="74"/>
      <c r="I14" s="213"/>
    </row>
    <row r="15" spans="1:9">
      <c r="A15" s="204"/>
      <c r="B15" s="74"/>
      <c r="C15" s="74"/>
      <c r="D15" s="74"/>
      <c r="E15" s="74"/>
      <c r="F15" s="74"/>
      <c r="G15" s="74"/>
      <c r="H15" s="74"/>
      <c r="I15" s="213"/>
    </row>
    <row r="16" spans="1:9">
      <c r="A16" s="204"/>
      <c r="B16" s="74"/>
      <c r="C16" s="74"/>
      <c r="D16" s="74"/>
      <c r="E16" s="74"/>
      <c r="F16" s="74"/>
      <c r="G16" s="74"/>
      <c r="H16" s="74"/>
      <c r="I16" s="213"/>
    </row>
    <row r="17" spans="1:9" ht="15" thickBot="1">
      <c r="A17" s="214"/>
      <c r="B17" s="215"/>
      <c r="C17" s="215"/>
      <c r="D17" s="215"/>
      <c r="E17" s="215"/>
      <c r="F17" s="215"/>
      <c r="G17" s="215"/>
      <c r="H17" s="215"/>
      <c r="I17" s="216"/>
    </row>
  </sheetData>
  <mergeCells count="4">
    <mergeCell ref="A1:I1"/>
    <mergeCell ref="A2:I2"/>
    <mergeCell ref="A3:I3"/>
    <mergeCell ref="A6:I6"/>
  </mergeCells>
  <pageMargins left="0.25" right="0.25" top="0.75" bottom="0.75" header="0.3" footer="0.3"/>
  <pageSetup paperSize="9" scale="95" orientation="landscape" r:id="rId1"/>
  <headerFooter>
    <oddHeader>&amp;LKohalpur Nepalgunj 132 kV Transmission Line Project&amp;RSchedule No. 6A</oddHeader>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1"/>
  <sheetViews>
    <sheetView view="pageBreakPreview" zoomScale="83" zoomScaleNormal="94" zoomScaleSheetLayoutView="83" workbookViewId="0">
      <selection activeCell="A5" sqref="A5:K5"/>
    </sheetView>
  </sheetViews>
  <sheetFormatPr defaultColWidth="9.21875" defaultRowHeight="14.4"/>
  <cols>
    <col min="1" max="1" width="9.77734375" customWidth="1"/>
    <col min="2" max="2" width="44.77734375" customWidth="1"/>
    <col min="3" max="3" width="10" customWidth="1"/>
    <col min="4" max="4" width="8.77734375" customWidth="1"/>
    <col min="5" max="5" width="9.21875" customWidth="1"/>
    <col min="6" max="6" width="12.5546875" customWidth="1"/>
    <col min="7" max="7" width="14" customWidth="1"/>
    <col min="8" max="8" width="17.21875" customWidth="1"/>
    <col min="9" max="9" width="17.5546875" customWidth="1"/>
    <col min="10" max="10" width="16.44140625" customWidth="1"/>
    <col min="11" max="11" width="10.21875" customWidth="1"/>
    <col min="12" max="12" width="6.77734375" customWidth="1"/>
    <col min="13" max="13" width="11.21875" customWidth="1"/>
    <col min="14" max="15" width="6.5546875" customWidth="1"/>
    <col min="16" max="16" width="7.44140625" customWidth="1"/>
    <col min="17" max="17" width="7.21875" customWidth="1"/>
    <col min="18" max="22" width="9.21875" customWidth="1"/>
    <col min="257" max="257" width="9.77734375" customWidth="1"/>
    <col min="258" max="258" width="68.21875" customWidth="1"/>
    <col min="259" max="259" width="11.77734375" customWidth="1"/>
    <col min="260" max="260" width="11.44140625" customWidth="1"/>
    <col min="261" max="261" width="9.21875" customWidth="1"/>
    <col min="262" max="262" width="12.5546875" customWidth="1"/>
    <col min="263" max="263" width="12.21875" customWidth="1"/>
    <col min="264" max="264" width="17.21875" customWidth="1"/>
    <col min="265" max="265" width="19.21875" customWidth="1"/>
    <col min="266" max="266" width="16.44140625" customWidth="1"/>
    <col min="267" max="267" width="7.21875" customWidth="1"/>
    <col min="268" max="268" width="6.77734375" customWidth="1"/>
    <col min="269" max="269" width="11.21875" customWidth="1"/>
    <col min="270" max="271" width="6.5546875" customWidth="1"/>
    <col min="272" max="272" width="7.44140625" customWidth="1"/>
    <col min="273" max="273" width="7.21875" customWidth="1"/>
    <col min="274" max="278" width="9.21875" customWidth="1"/>
    <col min="513" max="513" width="9.77734375" customWidth="1"/>
    <col min="514" max="514" width="68.21875" customWidth="1"/>
    <col min="515" max="515" width="11.77734375" customWidth="1"/>
    <col min="516" max="516" width="11.44140625" customWidth="1"/>
    <col min="517" max="517" width="9.21875" customWidth="1"/>
    <col min="518" max="518" width="12.5546875" customWidth="1"/>
    <col min="519" max="519" width="12.21875" customWidth="1"/>
    <col min="520" max="520" width="17.21875" customWidth="1"/>
    <col min="521" max="521" width="19.21875" customWidth="1"/>
    <col min="522" max="522" width="16.44140625" customWidth="1"/>
    <col min="523" max="523" width="7.21875" customWidth="1"/>
    <col min="524" max="524" width="6.77734375" customWidth="1"/>
    <col min="525" max="525" width="11.21875" customWidth="1"/>
    <col min="526" max="527" width="6.5546875" customWidth="1"/>
    <col min="528" max="528" width="7.44140625" customWidth="1"/>
    <col min="529" max="529" width="7.21875" customWidth="1"/>
    <col min="530" max="534" width="9.21875" customWidth="1"/>
    <col min="769" max="769" width="9.77734375" customWidth="1"/>
    <col min="770" max="770" width="68.21875" customWidth="1"/>
    <col min="771" max="771" width="11.77734375" customWidth="1"/>
    <col min="772" max="772" width="11.44140625" customWidth="1"/>
    <col min="773" max="773" width="9.21875" customWidth="1"/>
    <col min="774" max="774" width="12.5546875" customWidth="1"/>
    <col min="775" max="775" width="12.21875" customWidth="1"/>
    <col min="776" max="776" width="17.21875" customWidth="1"/>
    <col min="777" max="777" width="19.21875" customWidth="1"/>
    <col min="778" max="778" width="16.44140625" customWidth="1"/>
    <col min="779" max="779" width="7.21875" customWidth="1"/>
    <col min="780" max="780" width="6.77734375" customWidth="1"/>
    <col min="781" max="781" width="11.21875" customWidth="1"/>
    <col min="782" max="783" width="6.5546875" customWidth="1"/>
    <col min="784" max="784" width="7.44140625" customWidth="1"/>
    <col min="785" max="785" width="7.21875" customWidth="1"/>
    <col min="786" max="790" width="9.21875" customWidth="1"/>
    <col min="1025" max="1025" width="9.77734375" customWidth="1"/>
    <col min="1026" max="1026" width="68.21875" customWidth="1"/>
    <col min="1027" max="1027" width="11.77734375" customWidth="1"/>
    <col min="1028" max="1028" width="11.44140625" customWidth="1"/>
    <col min="1029" max="1029" width="9.21875" customWidth="1"/>
    <col min="1030" max="1030" width="12.5546875" customWidth="1"/>
    <col min="1031" max="1031" width="12.21875" customWidth="1"/>
    <col min="1032" max="1032" width="17.21875" customWidth="1"/>
    <col min="1033" max="1033" width="19.21875" customWidth="1"/>
    <col min="1034" max="1034" width="16.44140625" customWidth="1"/>
    <col min="1035" max="1035" width="7.21875" customWidth="1"/>
    <col min="1036" max="1036" width="6.77734375" customWidth="1"/>
    <col min="1037" max="1037" width="11.21875" customWidth="1"/>
    <col min="1038" max="1039" width="6.5546875" customWidth="1"/>
    <col min="1040" max="1040" width="7.44140625" customWidth="1"/>
    <col min="1041" max="1041" width="7.21875" customWidth="1"/>
    <col min="1042" max="1046" width="9.21875" customWidth="1"/>
    <col min="1281" max="1281" width="9.77734375" customWidth="1"/>
    <col min="1282" max="1282" width="68.21875" customWidth="1"/>
    <col min="1283" max="1283" width="11.77734375" customWidth="1"/>
    <col min="1284" max="1284" width="11.44140625" customWidth="1"/>
    <col min="1285" max="1285" width="9.21875" customWidth="1"/>
    <col min="1286" max="1286" width="12.5546875" customWidth="1"/>
    <col min="1287" max="1287" width="12.21875" customWidth="1"/>
    <col min="1288" max="1288" width="17.21875" customWidth="1"/>
    <col min="1289" max="1289" width="19.21875" customWidth="1"/>
    <col min="1290" max="1290" width="16.44140625" customWidth="1"/>
    <col min="1291" max="1291" width="7.21875" customWidth="1"/>
    <col min="1292" max="1292" width="6.77734375" customWidth="1"/>
    <col min="1293" max="1293" width="11.21875" customWidth="1"/>
    <col min="1294" max="1295" width="6.5546875" customWidth="1"/>
    <col min="1296" max="1296" width="7.44140625" customWidth="1"/>
    <col min="1297" max="1297" width="7.21875" customWidth="1"/>
    <col min="1298" max="1302" width="9.21875" customWidth="1"/>
    <col min="1537" max="1537" width="9.77734375" customWidth="1"/>
    <col min="1538" max="1538" width="68.21875" customWidth="1"/>
    <col min="1539" max="1539" width="11.77734375" customWidth="1"/>
    <col min="1540" max="1540" width="11.44140625" customWidth="1"/>
    <col min="1541" max="1541" width="9.21875" customWidth="1"/>
    <col min="1542" max="1542" width="12.5546875" customWidth="1"/>
    <col min="1543" max="1543" width="12.21875" customWidth="1"/>
    <col min="1544" max="1544" width="17.21875" customWidth="1"/>
    <col min="1545" max="1545" width="19.21875" customWidth="1"/>
    <col min="1546" max="1546" width="16.44140625" customWidth="1"/>
    <col min="1547" max="1547" width="7.21875" customWidth="1"/>
    <col min="1548" max="1548" width="6.77734375" customWidth="1"/>
    <col min="1549" max="1549" width="11.21875" customWidth="1"/>
    <col min="1550" max="1551" width="6.5546875" customWidth="1"/>
    <col min="1552" max="1552" width="7.44140625" customWidth="1"/>
    <col min="1553" max="1553" width="7.21875" customWidth="1"/>
    <col min="1554" max="1558" width="9.21875" customWidth="1"/>
    <col min="1793" max="1793" width="9.77734375" customWidth="1"/>
    <col min="1794" max="1794" width="68.21875" customWidth="1"/>
    <col min="1795" max="1795" width="11.77734375" customWidth="1"/>
    <col min="1796" max="1796" width="11.44140625" customWidth="1"/>
    <col min="1797" max="1797" width="9.21875" customWidth="1"/>
    <col min="1798" max="1798" width="12.5546875" customWidth="1"/>
    <col min="1799" max="1799" width="12.21875" customWidth="1"/>
    <col min="1800" max="1800" width="17.21875" customWidth="1"/>
    <col min="1801" max="1801" width="19.21875" customWidth="1"/>
    <col min="1802" max="1802" width="16.44140625" customWidth="1"/>
    <col min="1803" max="1803" width="7.21875" customWidth="1"/>
    <col min="1804" max="1804" width="6.77734375" customWidth="1"/>
    <col min="1805" max="1805" width="11.21875" customWidth="1"/>
    <col min="1806" max="1807" width="6.5546875" customWidth="1"/>
    <col min="1808" max="1808" width="7.44140625" customWidth="1"/>
    <col min="1809" max="1809" width="7.21875" customWidth="1"/>
    <col min="1810" max="1814" width="9.21875" customWidth="1"/>
    <col min="2049" max="2049" width="9.77734375" customWidth="1"/>
    <col min="2050" max="2050" width="68.21875" customWidth="1"/>
    <col min="2051" max="2051" width="11.77734375" customWidth="1"/>
    <col min="2052" max="2052" width="11.44140625" customWidth="1"/>
    <col min="2053" max="2053" width="9.21875" customWidth="1"/>
    <col min="2054" max="2054" width="12.5546875" customWidth="1"/>
    <col min="2055" max="2055" width="12.21875" customWidth="1"/>
    <col min="2056" max="2056" width="17.21875" customWidth="1"/>
    <col min="2057" max="2057" width="19.21875" customWidth="1"/>
    <col min="2058" max="2058" width="16.44140625" customWidth="1"/>
    <col min="2059" max="2059" width="7.21875" customWidth="1"/>
    <col min="2060" max="2060" width="6.77734375" customWidth="1"/>
    <col min="2061" max="2061" width="11.21875" customWidth="1"/>
    <col min="2062" max="2063" width="6.5546875" customWidth="1"/>
    <col min="2064" max="2064" width="7.44140625" customWidth="1"/>
    <col min="2065" max="2065" width="7.21875" customWidth="1"/>
    <col min="2066" max="2070" width="9.21875" customWidth="1"/>
    <col min="2305" max="2305" width="9.77734375" customWidth="1"/>
    <col min="2306" max="2306" width="68.21875" customWidth="1"/>
    <col min="2307" max="2307" width="11.77734375" customWidth="1"/>
    <col min="2308" max="2308" width="11.44140625" customWidth="1"/>
    <col min="2309" max="2309" width="9.21875" customWidth="1"/>
    <col min="2310" max="2310" width="12.5546875" customWidth="1"/>
    <col min="2311" max="2311" width="12.21875" customWidth="1"/>
    <col min="2312" max="2312" width="17.21875" customWidth="1"/>
    <col min="2313" max="2313" width="19.21875" customWidth="1"/>
    <col min="2314" max="2314" width="16.44140625" customWidth="1"/>
    <col min="2315" max="2315" width="7.21875" customWidth="1"/>
    <col min="2316" max="2316" width="6.77734375" customWidth="1"/>
    <col min="2317" max="2317" width="11.21875" customWidth="1"/>
    <col min="2318" max="2319" width="6.5546875" customWidth="1"/>
    <col min="2320" max="2320" width="7.44140625" customWidth="1"/>
    <col min="2321" max="2321" width="7.21875" customWidth="1"/>
    <col min="2322" max="2326" width="9.21875" customWidth="1"/>
    <col min="2561" max="2561" width="9.77734375" customWidth="1"/>
    <col min="2562" max="2562" width="68.21875" customWidth="1"/>
    <col min="2563" max="2563" width="11.77734375" customWidth="1"/>
    <col min="2564" max="2564" width="11.44140625" customWidth="1"/>
    <col min="2565" max="2565" width="9.21875" customWidth="1"/>
    <col min="2566" max="2566" width="12.5546875" customWidth="1"/>
    <col min="2567" max="2567" width="12.21875" customWidth="1"/>
    <col min="2568" max="2568" width="17.21875" customWidth="1"/>
    <col min="2569" max="2569" width="19.21875" customWidth="1"/>
    <col min="2570" max="2570" width="16.44140625" customWidth="1"/>
    <col min="2571" max="2571" width="7.21875" customWidth="1"/>
    <col min="2572" max="2572" width="6.77734375" customWidth="1"/>
    <col min="2573" max="2573" width="11.21875" customWidth="1"/>
    <col min="2574" max="2575" width="6.5546875" customWidth="1"/>
    <col min="2576" max="2576" width="7.44140625" customWidth="1"/>
    <col min="2577" max="2577" width="7.21875" customWidth="1"/>
    <col min="2578" max="2582" width="9.21875" customWidth="1"/>
    <col min="2817" max="2817" width="9.77734375" customWidth="1"/>
    <col min="2818" max="2818" width="68.21875" customWidth="1"/>
    <col min="2819" max="2819" width="11.77734375" customWidth="1"/>
    <col min="2820" max="2820" width="11.44140625" customWidth="1"/>
    <col min="2821" max="2821" width="9.21875" customWidth="1"/>
    <col min="2822" max="2822" width="12.5546875" customWidth="1"/>
    <col min="2823" max="2823" width="12.21875" customWidth="1"/>
    <col min="2824" max="2824" width="17.21875" customWidth="1"/>
    <col min="2825" max="2825" width="19.21875" customWidth="1"/>
    <col min="2826" max="2826" width="16.44140625" customWidth="1"/>
    <col min="2827" max="2827" width="7.21875" customWidth="1"/>
    <col min="2828" max="2828" width="6.77734375" customWidth="1"/>
    <col min="2829" max="2829" width="11.21875" customWidth="1"/>
    <col min="2830" max="2831" width="6.5546875" customWidth="1"/>
    <col min="2832" max="2832" width="7.44140625" customWidth="1"/>
    <col min="2833" max="2833" width="7.21875" customWidth="1"/>
    <col min="2834" max="2838" width="9.21875" customWidth="1"/>
    <col min="3073" max="3073" width="9.77734375" customWidth="1"/>
    <col min="3074" max="3074" width="68.21875" customWidth="1"/>
    <col min="3075" max="3075" width="11.77734375" customWidth="1"/>
    <col min="3076" max="3076" width="11.44140625" customWidth="1"/>
    <col min="3077" max="3077" width="9.21875" customWidth="1"/>
    <col min="3078" max="3078" width="12.5546875" customWidth="1"/>
    <col min="3079" max="3079" width="12.21875" customWidth="1"/>
    <col min="3080" max="3080" width="17.21875" customWidth="1"/>
    <col min="3081" max="3081" width="19.21875" customWidth="1"/>
    <col min="3082" max="3082" width="16.44140625" customWidth="1"/>
    <col min="3083" max="3083" width="7.21875" customWidth="1"/>
    <col min="3084" max="3084" width="6.77734375" customWidth="1"/>
    <col min="3085" max="3085" width="11.21875" customWidth="1"/>
    <col min="3086" max="3087" width="6.5546875" customWidth="1"/>
    <col min="3088" max="3088" width="7.44140625" customWidth="1"/>
    <col min="3089" max="3089" width="7.21875" customWidth="1"/>
    <col min="3090" max="3094" width="9.21875" customWidth="1"/>
    <col min="3329" max="3329" width="9.77734375" customWidth="1"/>
    <col min="3330" max="3330" width="68.21875" customWidth="1"/>
    <col min="3331" max="3331" width="11.77734375" customWidth="1"/>
    <col min="3332" max="3332" width="11.44140625" customWidth="1"/>
    <col min="3333" max="3333" width="9.21875" customWidth="1"/>
    <col min="3334" max="3334" width="12.5546875" customWidth="1"/>
    <col min="3335" max="3335" width="12.21875" customWidth="1"/>
    <col min="3336" max="3336" width="17.21875" customWidth="1"/>
    <col min="3337" max="3337" width="19.21875" customWidth="1"/>
    <col min="3338" max="3338" width="16.44140625" customWidth="1"/>
    <col min="3339" max="3339" width="7.21875" customWidth="1"/>
    <col min="3340" max="3340" width="6.77734375" customWidth="1"/>
    <col min="3341" max="3341" width="11.21875" customWidth="1"/>
    <col min="3342" max="3343" width="6.5546875" customWidth="1"/>
    <col min="3344" max="3344" width="7.44140625" customWidth="1"/>
    <col min="3345" max="3345" width="7.21875" customWidth="1"/>
    <col min="3346" max="3350" width="9.21875" customWidth="1"/>
    <col min="3585" max="3585" width="9.77734375" customWidth="1"/>
    <col min="3586" max="3586" width="68.21875" customWidth="1"/>
    <col min="3587" max="3587" width="11.77734375" customWidth="1"/>
    <col min="3588" max="3588" width="11.44140625" customWidth="1"/>
    <col min="3589" max="3589" width="9.21875" customWidth="1"/>
    <col min="3590" max="3590" width="12.5546875" customWidth="1"/>
    <col min="3591" max="3591" width="12.21875" customWidth="1"/>
    <col min="3592" max="3592" width="17.21875" customWidth="1"/>
    <col min="3593" max="3593" width="19.21875" customWidth="1"/>
    <col min="3594" max="3594" width="16.44140625" customWidth="1"/>
    <col min="3595" max="3595" width="7.21875" customWidth="1"/>
    <col min="3596" max="3596" width="6.77734375" customWidth="1"/>
    <col min="3597" max="3597" width="11.21875" customWidth="1"/>
    <col min="3598" max="3599" width="6.5546875" customWidth="1"/>
    <col min="3600" max="3600" width="7.44140625" customWidth="1"/>
    <col min="3601" max="3601" width="7.21875" customWidth="1"/>
    <col min="3602" max="3606" width="9.21875" customWidth="1"/>
    <col min="3841" max="3841" width="9.77734375" customWidth="1"/>
    <col min="3842" max="3842" width="68.21875" customWidth="1"/>
    <col min="3843" max="3843" width="11.77734375" customWidth="1"/>
    <col min="3844" max="3844" width="11.44140625" customWidth="1"/>
    <col min="3845" max="3845" width="9.21875" customWidth="1"/>
    <col min="3846" max="3846" width="12.5546875" customWidth="1"/>
    <col min="3847" max="3847" width="12.21875" customWidth="1"/>
    <col min="3848" max="3848" width="17.21875" customWidth="1"/>
    <col min="3849" max="3849" width="19.21875" customWidth="1"/>
    <col min="3850" max="3850" width="16.44140625" customWidth="1"/>
    <col min="3851" max="3851" width="7.21875" customWidth="1"/>
    <col min="3852" max="3852" width="6.77734375" customWidth="1"/>
    <col min="3853" max="3853" width="11.21875" customWidth="1"/>
    <col min="3854" max="3855" width="6.5546875" customWidth="1"/>
    <col min="3856" max="3856" width="7.44140625" customWidth="1"/>
    <col min="3857" max="3857" width="7.21875" customWidth="1"/>
    <col min="3858" max="3862" width="9.21875" customWidth="1"/>
    <col min="4097" max="4097" width="9.77734375" customWidth="1"/>
    <col min="4098" max="4098" width="68.21875" customWidth="1"/>
    <col min="4099" max="4099" width="11.77734375" customWidth="1"/>
    <col min="4100" max="4100" width="11.44140625" customWidth="1"/>
    <col min="4101" max="4101" width="9.21875" customWidth="1"/>
    <col min="4102" max="4102" width="12.5546875" customWidth="1"/>
    <col min="4103" max="4103" width="12.21875" customWidth="1"/>
    <col min="4104" max="4104" width="17.21875" customWidth="1"/>
    <col min="4105" max="4105" width="19.21875" customWidth="1"/>
    <col min="4106" max="4106" width="16.44140625" customWidth="1"/>
    <col min="4107" max="4107" width="7.21875" customWidth="1"/>
    <col min="4108" max="4108" width="6.77734375" customWidth="1"/>
    <col min="4109" max="4109" width="11.21875" customWidth="1"/>
    <col min="4110" max="4111" width="6.5546875" customWidth="1"/>
    <col min="4112" max="4112" width="7.44140625" customWidth="1"/>
    <col min="4113" max="4113" width="7.21875" customWidth="1"/>
    <col min="4114" max="4118" width="9.21875" customWidth="1"/>
    <col min="4353" max="4353" width="9.77734375" customWidth="1"/>
    <col min="4354" max="4354" width="68.21875" customWidth="1"/>
    <col min="4355" max="4355" width="11.77734375" customWidth="1"/>
    <col min="4356" max="4356" width="11.44140625" customWidth="1"/>
    <col min="4357" max="4357" width="9.21875" customWidth="1"/>
    <col min="4358" max="4358" width="12.5546875" customWidth="1"/>
    <col min="4359" max="4359" width="12.21875" customWidth="1"/>
    <col min="4360" max="4360" width="17.21875" customWidth="1"/>
    <col min="4361" max="4361" width="19.21875" customWidth="1"/>
    <col min="4362" max="4362" width="16.44140625" customWidth="1"/>
    <col min="4363" max="4363" width="7.21875" customWidth="1"/>
    <col min="4364" max="4364" width="6.77734375" customWidth="1"/>
    <col min="4365" max="4365" width="11.21875" customWidth="1"/>
    <col min="4366" max="4367" width="6.5546875" customWidth="1"/>
    <col min="4368" max="4368" width="7.44140625" customWidth="1"/>
    <col min="4369" max="4369" width="7.21875" customWidth="1"/>
    <col min="4370" max="4374" width="9.21875" customWidth="1"/>
    <col min="4609" max="4609" width="9.77734375" customWidth="1"/>
    <col min="4610" max="4610" width="68.21875" customWidth="1"/>
    <col min="4611" max="4611" width="11.77734375" customWidth="1"/>
    <col min="4612" max="4612" width="11.44140625" customWidth="1"/>
    <col min="4613" max="4613" width="9.21875" customWidth="1"/>
    <col min="4614" max="4614" width="12.5546875" customWidth="1"/>
    <col min="4615" max="4615" width="12.21875" customWidth="1"/>
    <col min="4616" max="4616" width="17.21875" customWidth="1"/>
    <col min="4617" max="4617" width="19.21875" customWidth="1"/>
    <col min="4618" max="4618" width="16.44140625" customWidth="1"/>
    <col min="4619" max="4619" width="7.21875" customWidth="1"/>
    <col min="4620" max="4620" width="6.77734375" customWidth="1"/>
    <col min="4621" max="4621" width="11.21875" customWidth="1"/>
    <col min="4622" max="4623" width="6.5546875" customWidth="1"/>
    <col min="4624" max="4624" width="7.44140625" customWidth="1"/>
    <col min="4625" max="4625" width="7.21875" customWidth="1"/>
    <col min="4626" max="4630" width="9.21875" customWidth="1"/>
    <col min="4865" max="4865" width="9.77734375" customWidth="1"/>
    <col min="4866" max="4866" width="68.21875" customWidth="1"/>
    <col min="4867" max="4867" width="11.77734375" customWidth="1"/>
    <col min="4868" max="4868" width="11.44140625" customWidth="1"/>
    <col min="4869" max="4869" width="9.21875" customWidth="1"/>
    <col min="4870" max="4870" width="12.5546875" customWidth="1"/>
    <col min="4871" max="4871" width="12.21875" customWidth="1"/>
    <col min="4872" max="4872" width="17.21875" customWidth="1"/>
    <col min="4873" max="4873" width="19.21875" customWidth="1"/>
    <col min="4874" max="4874" width="16.44140625" customWidth="1"/>
    <col min="4875" max="4875" width="7.21875" customWidth="1"/>
    <col min="4876" max="4876" width="6.77734375" customWidth="1"/>
    <col min="4877" max="4877" width="11.21875" customWidth="1"/>
    <col min="4878" max="4879" width="6.5546875" customWidth="1"/>
    <col min="4880" max="4880" width="7.44140625" customWidth="1"/>
    <col min="4881" max="4881" width="7.21875" customWidth="1"/>
    <col min="4882" max="4886" width="9.21875" customWidth="1"/>
    <col min="5121" max="5121" width="9.77734375" customWidth="1"/>
    <col min="5122" max="5122" width="68.21875" customWidth="1"/>
    <col min="5123" max="5123" width="11.77734375" customWidth="1"/>
    <col min="5124" max="5124" width="11.44140625" customWidth="1"/>
    <col min="5125" max="5125" width="9.21875" customWidth="1"/>
    <col min="5126" max="5126" width="12.5546875" customWidth="1"/>
    <col min="5127" max="5127" width="12.21875" customWidth="1"/>
    <col min="5128" max="5128" width="17.21875" customWidth="1"/>
    <col min="5129" max="5129" width="19.21875" customWidth="1"/>
    <col min="5130" max="5130" width="16.44140625" customWidth="1"/>
    <col min="5131" max="5131" width="7.21875" customWidth="1"/>
    <col min="5132" max="5132" width="6.77734375" customWidth="1"/>
    <col min="5133" max="5133" width="11.21875" customWidth="1"/>
    <col min="5134" max="5135" width="6.5546875" customWidth="1"/>
    <col min="5136" max="5136" width="7.44140625" customWidth="1"/>
    <col min="5137" max="5137" width="7.21875" customWidth="1"/>
    <col min="5138" max="5142" width="9.21875" customWidth="1"/>
    <col min="5377" max="5377" width="9.77734375" customWidth="1"/>
    <col min="5378" max="5378" width="68.21875" customWidth="1"/>
    <col min="5379" max="5379" width="11.77734375" customWidth="1"/>
    <col min="5380" max="5380" width="11.44140625" customWidth="1"/>
    <col min="5381" max="5381" width="9.21875" customWidth="1"/>
    <col min="5382" max="5382" width="12.5546875" customWidth="1"/>
    <col min="5383" max="5383" width="12.21875" customWidth="1"/>
    <col min="5384" max="5384" width="17.21875" customWidth="1"/>
    <col min="5385" max="5385" width="19.21875" customWidth="1"/>
    <col min="5386" max="5386" width="16.44140625" customWidth="1"/>
    <col min="5387" max="5387" width="7.21875" customWidth="1"/>
    <col min="5388" max="5388" width="6.77734375" customWidth="1"/>
    <col min="5389" max="5389" width="11.21875" customWidth="1"/>
    <col min="5390" max="5391" width="6.5546875" customWidth="1"/>
    <col min="5392" max="5392" width="7.44140625" customWidth="1"/>
    <col min="5393" max="5393" width="7.21875" customWidth="1"/>
    <col min="5394" max="5398" width="9.21875" customWidth="1"/>
    <col min="5633" max="5633" width="9.77734375" customWidth="1"/>
    <col min="5634" max="5634" width="68.21875" customWidth="1"/>
    <col min="5635" max="5635" width="11.77734375" customWidth="1"/>
    <col min="5636" max="5636" width="11.44140625" customWidth="1"/>
    <col min="5637" max="5637" width="9.21875" customWidth="1"/>
    <col min="5638" max="5638" width="12.5546875" customWidth="1"/>
    <col min="5639" max="5639" width="12.21875" customWidth="1"/>
    <col min="5640" max="5640" width="17.21875" customWidth="1"/>
    <col min="5641" max="5641" width="19.21875" customWidth="1"/>
    <col min="5642" max="5642" width="16.44140625" customWidth="1"/>
    <col min="5643" max="5643" width="7.21875" customWidth="1"/>
    <col min="5644" max="5644" width="6.77734375" customWidth="1"/>
    <col min="5645" max="5645" width="11.21875" customWidth="1"/>
    <col min="5646" max="5647" width="6.5546875" customWidth="1"/>
    <col min="5648" max="5648" width="7.44140625" customWidth="1"/>
    <col min="5649" max="5649" width="7.21875" customWidth="1"/>
    <col min="5650" max="5654" width="9.21875" customWidth="1"/>
    <col min="5889" max="5889" width="9.77734375" customWidth="1"/>
    <col min="5890" max="5890" width="68.21875" customWidth="1"/>
    <col min="5891" max="5891" width="11.77734375" customWidth="1"/>
    <col min="5892" max="5892" width="11.44140625" customWidth="1"/>
    <col min="5893" max="5893" width="9.21875" customWidth="1"/>
    <col min="5894" max="5894" width="12.5546875" customWidth="1"/>
    <col min="5895" max="5895" width="12.21875" customWidth="1"/>
    <col min="5896" max="5896" width="17.21875" customWidth="1"/>
    <col min="5897" max="5897" width="19.21875" customWidth="1"/>
    <col min="5898" max="5898" width="16.44140625" customWidth="1"/>
    <col min="5899" max="5899" width="7.21875" customWidth="1"/>
    <col min="5900" max="5900" width="6.77734375" customWidth="1"/>
    <col min="5901" max="5901" width="11.21875" customWidth="1"/>
    <col min="5902" max="5903" width="6.5546875" customWidth="1"/>
    <col min="5904" max="5904" width="7.44140625" customWidth="1"/>
    <col min="5905" max="5905" width="7.21875" customWidth="1"/>
    <col min="5906" max="5910" width="9.21875" customWidth="1"/>
    <col min="6145" max="6145" width="9.77734375" customWidth="1"/>
    <col min="6146" max="6146" width="68.21875" customWidth="1"/>
    <col min="6147" max="6147" width="11.77734375" customWidth="1"/>
    <col min="6148" max="6148" width="11.44140625" customWidth="1"/>
    <col min="6149" max="6149" width="9.21875" customWidth="1"/>
    <col min="6150" max="6150" width="12.5546875" customWidth="1"/>
    <col min="6151" max="6151" width="12.21875" customWidth="1"/>
    <col min="6152" max="6152" width="17.21875" customWidth="1"/>
    <col min="6153" max="6153" width="19.21875" customWidth="1"/>
    <col min="6154" max="6154" width="16.44140625" customWidth="1"/>
    <col min="6155" max="6155" width="7.21875" customWidth="1"/>
    <col min="6156" max="6156" width="6.77734375" customWidth="1"/>
    <col min="6157" max="6157" width="11.21875" customWidth="1"/>
    <col min="6158" max="6159" width="6.5546875" customWidth="1"/>
    <col min="6160" max="6160" width="7.44140625" customWidth="1"/>
    <col min="6161" max="6161" width="7.21875" customWidth="1"/>
    <col min="6162" max="6166" width="9.21875" customWidth="1"/>
    <col min="6401" max="6401" width="9.77734375" customWidth="1"/>
    <col min="6402" max="6402" width="68.21875" customWidth="1"/>
    <col min="6403" max="6403" width="11.77734375" customWidth="1"/>
    <col min="6404" max="6404" width="11.44140625" customWidth="1"/>
    <col min="6405" max="6405" width="9.21875" customWidth="1"/>
    <col min="6406" max="6406" width="12.5546875" customWidth="1"/>
    <col min="6407" max="6407" width="12.21875" customWidth="1"/>
    <col min="6408" max="6408" width="17.21875" customWidth="1"/>
    <col min="6409" max="6409" width="19.21875" customWidth="1"/>
    <col min="6410" max="6410" width="16.44140625" customWidth="1"/>
    <col min="6411" max="6411" width="7.21875" customWidth="1"/>
    <col min="6412" max="6412" width="6.77734375" customWidth="1"/>
    <col min="6413" max="6413" width="11.21875" customWidth="1"/>
    <col min="6414" max="6415" width="6.5546875" customWidth="1"/>
    <col min="6416" max="6416" width="7.44140625" customWidth="1"/>
    <col min="6417" max="6417" width="7.21875" customWidth="1"/>
    <col min="6418" max="6422" width="9.21875" customWidth="1"/>
    <col min="6657" max="6657" width="9.77734375" customWidth="1"/>
    <col min="6658" max="6658" width="68.21875" customWidth="1"/>
    <col min="6659" max="6659" width="11.77734375" customWidth="1"/>
    <col min="6660" max="6660" width="11.44140625" customWidth="1"/>
    <col min="6661" max="6661" width="9.21875" customWidth="1"/>
    <col min="6662" max="6662" width="12.5546875" customWidth="1"/>
    <col min="6663" max="6663" width="12.21875" customWidth="1"/>
    <col min="6664" max="6664" width="17.21875" customWidth="1"/>
    <col min="6665" max="6665" width="19.21875" customWidth="1"/>
    <col min="6666" max="6666" width="16.44140625" customWidth="1"/>
    <col min="6667" max="6667" width="7.21875" customWidth="1"/>
    <col min="6668" max="6668" width="6.77734375" customWidth="1"/>
    <col min="6669" max="6669" width="11.21875" customWidth="1"/>
    <col min="6670" max="6671" width="6.5546875" customWidth="1"/>
    <col min="6672" max="6672" width="7.44140625" customWidth="1"/>
    <col min="6673" max="6673" width="7.21875" customWidth="1"/>
    <col min="6674" max="6678" width="9.21875" customWidth="1"/>
    <col min="6913" max="6913" width="9.77734375" customWidth="1"/>
    <col min="6914" max="6914" width="68.21875" customWidth="1"/>
    <col min="6915" max="6915" width="11.77734375" customWidth="1"/>
    <col min="6916" max="6916" width="11.44140625" customWidth="1"/>
    <col min="6917" max="6917" width="9.21875" customWidth="1"/>
    <col min="6918" max="6918" width="12.5546875" customWidth="1"/>
    <col min="6919" max="6919" width="12.21875" customWidth="1"/>
    <col min="6920" max="6920" width="17.21875" customWidth="1"/>
    <col min="6921" max="6921" width="19.21875" customWidth="1"/>
    <col min="6922" max="6922" width="16.44140625" customWidth="1"/>
    <col min="6923" max="6923" width="7.21875" customWidth="1"/>
    <col min="6924" max="6924" width="6.77734375" customWidth="1"/>
    <col min="6925" max="6925" width="11.21875" customWidth="1"/>
    <col min="6926" max="6927" width="6.5546875" customWidth="1"/>
    <col min="6928" max="6928" width="7.44140625" customWidth="1"/>
    <col min="6929" max="6929" width="7.21875" customWidth="1"/>
    <col min="6930" max="6934" width="9.21875" customWidth="1"/>
    <col min="7169" max="7169" width="9.77734375" customWidth="1"/>
    <col min="7170" max="7170" width="68.21875" customWidth="1"/>
    <col min="7171" max="7171" width="11.77734375" customWidth="1"/>
    <col min="7172" max="7172" width="11.44140625" customWidth="1"/>
    <col min="7173" max="7173" width="9.21875" customWidth="1"/>
    <col min="7174" max="7174" width="12.5546875" customWidth="1"/>
    <col min="7175" max="7175" width="12.21875" customWidth="1"/>
    <col min="7176" max="7176" width="17.21875" customWidth="1"/>
    <col min="7177" max="7177" width="19.21875" customWidth="1"/>
    <col min="7178" max="7178" width="16.44140625" customWidth="1"/>
    <col min="7179" max="7179" width="7.21875" customWidth="1"/>
    <col min="7180" max="7180" width="6.77734375" customWidth="1"/>
    <col min="7181" max="7181" width="11.21875" customWidth="1"/>
    <col min="7182" max="7183" width="6.5546875" customWidth="1"/>
    <col min="7184" max="7184" width="7.44140625" customWidth="1"/>
    <col min="7185" max="7185" width="7.21875" customWidth="1"/>
    <col min="7186" max="7190" width="9.21875" customWidth="1"/>
    <col min="7425" max="7425" width="9.77734375" customWidth="1"/>
    <col min="7426" max="7426" width="68.21875" customWidth="1"/>
    <col min="7427" max="7427" width="11.77734375" customWidth="1"/>
    <col min="7428" max="7428" width="11.44140625" customWidth="1"/>
    <col min="7429" max="7429" width="9.21875" customWidth="1"/>
    <col min="7430" max="7430" width="12.5546875" customWidth="1"/>
    <col min="7431" max="7431" width="12.21875" customWidth="1"/>
    <col min="7432" max="7432" width="17.21875" customWidth="1"/>
    <col min="7433" max="7433" width="19.21875" customWidth="1"/>
    <col min="7434" max="7434" width="16.44140625" customWidth="1"/>
    <col min="7435" max="7435" width="7.21875" customWidth="1"/>
    <col min="7436" max="7436" width="6.77734375" customWidth="1"/>
    <col min="7437" max="7437" width="11.21875" customWidth="1"/>
    <col min="7438" max="7439" width="6.5546875" customWidth="1"/>
    <col min="7440" max="7440" width="7.44140625" customWidth="1"/>
    <col min="7441" max="7441" width="7.21875" customWidth="1"/>
    <col min="7442" max="7446" width="9.21875" customWidth="1"/>
    <col min="7681" max="7681" width="9.77734375" customWidth="1"/>
    <col min="7682" max="7682" width="68.21875" customWidth="1"/>
    <col min="7683" max="7683" width="11.77734375" customWidth="1"/>
    <col min="7684" max="7684" width="11.44140625" customWidth="1"/>
    <col min="7685" max="7685" width="9.21875" customWidth="1"/>
    <col min="7686" max="7686" width="12.5546875" customWidth="1"/>
    <col min="7687" max="7687" width="12.21875" customWidth="1"/>
    <col min="7688" max="7688" width="17.21875" customWidth="1"/>
    <col min="7689" max="7689" width="19.21875" customWidth="1"/>
    <col min="7690" max="7690" width="16.44140625" customWidth="1"/>
    <col min="7691" max="7691" width="7.21875" customWidth="1"/>
    <col min="7692" max="7692" width="6.77734375" customWidth="1"/>
    <col min="7693" max="7693" width="11.21875" customWidth="1"/>
    <col min="7694" max="7695" width="6.5546875" customWidth="1"/>
    <col min="7696" max="7696" width="7.44140625" customWidth="1"/>
    <col min="7697" max="7697" width="7.21875" customWidth="1"/>
    <col min="7698" max="7702" width="9.21875" customWidth="1"/>
    <col min="7937" max="7937" width="9.77734375" customWidth="1"/>
    <col min="7938" max="7938" width="68.21875" customWidth="1"/>
    <col min="7939" max="7939" width="11.77734375" customWidth="1"/>
    <col min="7940" max="7940" width="11.44140625" customWidth="1"/>
    <col min="7941" max="7941" width="9.21875" customWidth="1"/>
    <col min="7942" max="7942" width="12.5546875" customWidth="1"/>
    <col min="7943" max="7943" width="12.21875" customWidth="1"/>
    <col min="7944" max="7944" width="17.21875" customWidth="1"/>
    <col min="7945" max="7945" width="19.21875" customWidth="1"/>
    <col min="7946" max="7946" width="16.44140625" customWidth="1"/>
    <col min="7947" max="7947" width="7.21875" customWidth="1"/>
    <col min="7948" max="7948" width="6.77734375" customWidth="1"/>
    <col min="7949" max="7949" width="11.21875" customWidth="1"/>
    <col min="7950" max="7951" width="6.5546875" customWidth="1"/>
    <col min="7952" max="7952" width="7.44140625" customWidth="1"/>
    <col min="7953" max="7953" width="7.21875" customWidth="1"/>
    <col min="7954" max="7958" width="9.21875" customWidth="1"/>
    <col min="8193" max="8193" width="9.77734375" customWidth="1"/>
    <col min="8194" max="8194" width="68.21875" customWidth="1"/>
    <col min="8195" max="8195" width="11.77734375" customWidth="1"/>
    <col min="8196" max="8196" width="11.44140625" customWidth="1"/>
    <col min="8197" max="8197" width="9.21875" customWidth="1"/>
    <col min="8198" max="8198" width="12.5546875" customWidth="1"/>
    <col min="8199" max="8199" width="12.21875" customWidth="1"/>
    <col min="8200" max="8200" width="17.21875" customWidth="1"/>
    <col min="8201" max="8201" width="19.21875" customWidth="1"/>
    <col min="8202" max="8202" width="16.44140625" customWidth="1"/>
    <col min="8203" max="8203" width="7.21875" customWidth="1"/>
    <col min="8204" max="8204" width="6.77734375" customWidth="1"/>
    <col min="8205" max="8205" width="11.21875" customWidth="1"/>
    <col min="8206" max="8207" width="6.5546875" customWidth="1"/>
    <col min="8208" max="8208" width="7.44140625" customWidth="1"/>
    <col min="8209" max="8209" width="7.21875" customWidth="1"/>
    <col min="8210" max="8214" width="9.21875" customWidth="1"/>
    <col min="8449" max="8449" width="9.77734375" customWidth="1"/>
    <col min="8450" max="8450" width="68.21875" customWidth="1"/>
    <col min="8451" max="8451" width="11.77734375" customWidth="1"/>
    <col min="8452" max="8452" width="11.44140625" customWidth="1"/>
    <col min="8453" max="8453" width="9.21875" customWidth="1"/>
    <col min="8454" max="8454" width="12.5546875" customWidth="1"/>
    <col min="8455" max="8455" width="12.21875" customWidth="1"/>
    <col min="8456" max="8456" width="17.21875" customWidth="1"/>
    <col min="8457" max="8457" width="19.21875" customWidth="1"/>
    <col min="8458" max="8458" width="16.44140625" customWidth="1"/>
    <col min="8459" max="8459" width="7.21875" customWidth="1"/>
    <col min="8460" max="8460" width="6.77734375" customWidth="1"/>
    <col min="8461" max="8461" width="11.21875" customWidth="1"/>
    <col min="8462" max="8463" width="6.5546875" customWidth="1"/>
    <col min="8464" max="8464" width="7.44140625" customWidth="1"/>
    <col min="8465" max="8465" width="7.21875" customWidth="1"/>
    <col min="8466" max="8470" width="9.21875" customWidth="1"/>
    <col min="8705" max="8705" width="9.77734375" customWidth="1"/>
    <col min="8706" max="8706" width="68.21875" customWidth="1"/>
    <col min="8707" max="8707" width="11.77734375" customWidth="1"/>
    <col min="8708" max="8708" width="11.44140625" customWidth="1"/>
    <col min="8709" max="8709" width="9.21875" customWidth="1"/>
    <col min="8710" max="8710" width="12.5546875" customWidth="1"/>
    <col min="8711" max="8711" width="12.21875" customWidth="1"/>
    <col min="8712" max="8712" width="17.21875" customWidth="1"/>
    <col min="8713" max="8713" width="19.21875" customWidth="1"/>
    <col min="8714" max="8714" width="16.44140625" customWidth="1"/>
    <col min="8715" max="8715" width="7.21875" customWidth="1"/>
    <col min="8716" max="8716" width="6.77734375" customWidth="1"/>
    <col min="8717" max="8717" width="11.21875" customWidth="1"/>
    <col min="8718" max="8719" width="6.5546875" customWidth="1"/>
    <col min="8720" max="8720" width="7.44140625" customWidth="1"/>
    <col min="8721" max="8721" width="7.21875" customWidth="1"/>
    <col min="8722" max="8726" width="9.21875" customWidth="1"/>
    <col min="8961" max="8961" width="9.77734375" customWidth="1"/>
    <col min="8962" max="8962" width="68.21875" customWidth="1"/>
    <col min="8963" max="8963" width="11.77734375" customWidth="1"/>
    <col min="8964" max="8964" width="11.44140625" customWidth="1"/>
    <col min="8965" max="8965" width="9.21875" customWidth="1"/>
    <col min="8966" max="8966" width="12.5546875" customWidth="1"/>
    <col min="8967" max="8967" width="12.21875" customWidth="1"/>
    <col min="8968" max="8968" width="17.21875" customWidth="1"/>
    <col min="8969" max="8969" width="19.21875" customWidth="1"/>
    <col min="8970" max="8970" width="16.44140625" customWidth="1"/>
    <col min="8971" max="8971" width="7.21875" customWidth="1"/>
    <col min="8972" max="8972" width="6.77734375" customWidth="1"/>
    <col min="8973" max="8973" width="11.21875" customWidth="1"/>
    <col min="8974" max="8975" width="6.5546875" customWidth="1"/>
    <col min="8976" max="8976" width="7.44140625" customWidth="1"/>
    <col min="8977" max="8977" width="7.21875" customWidth="1"/>
    <col min="8978" max="8982" width="9.21875" customWidth="1"/>
    <col min="9217" max="9217" width="9.77734375" customWidth="1"/>
    <col min="9218" max="9218" width="68.21875" customWidth="1"/>
    <col min="9219" max="9219" width="11.77734375" customWidth="1"/>
    <col min="9220" max="9220" width="11.44140625" customWidth="1"/>
    <col min="9221" max="9221" width="9.21875" customWidth="1"/>
    <col min="9222" max="9222" width="12.5546875" customWidth="1"/>
    <col min="9223" max="9223" width="12.21875" customWidth="1"/>
    <col min="9224" max="9224" width="17.21875" customWidth="1"/>
    <col min="9225" max="9225" width="19.21875" customWidth="1"/>
    <col min="9226" max="9226" width="16.44140625" customWidth="1"/>
    <col min="9227" max="9227" width="7.21875" customWidth="1"/>
    <col min="9228" max="9228" width="6.77734375" customWidth="1"/>
    <col min="9229" max="9229" width="11.21875" customWidth="1"/>
    <col min="9230" max="9231" width="6.5546875" customWidth="1"/>
    <col min="9232" max="9232" width="7.44140625" customWidth="1"/>
    <col min="9233" max="9233" width="7.21875" customWidth="1"/>
    <col min="9234" max="9238" width="9.21875" customWidth="1"/>
    <col min="9473" max="9473" width="9.77734375" customWidth="1"/>
    <col min="9474" max="9474" width="68.21875" customWidth="1"/>
    <col min="9475" max="9475" width="11.77734375" customWidth="1"/>
    <col min="9476" max="9476" width="11.44140625" customWidth="1"/>
    <col min="9477" max="9477" width="9.21875" customWidth="1"/>
    <col min="9478" max="9478" width="12.5546875" customWidth="1"/>
    <col min="9479" max="9479" width="12.21875" customWidth="1"/>
    <col min="9480" max="9480" width="17.21875" customWidth="1"/>
    <col min="9481" max="9481" width="19.21875" customWidth="1"/>
    <col min="9482" max="9482" width="16.44140625" customWidth="1"/>
    <col min="9483" max="9483" width="7.21875" customWidth="1"/>
    <col min="9484" max="9484" width="6.77734375" customWidth="1"/>
    <col min="9485" max="9485" width="11.21875" customWidth="1"/>
    <col min="9486" max="9487" width="6.5546875" customWidth="1"/>
    <col min="9488" max="9488" width="7.44140625" customWidth="1"/>
    <col min="9489" max="9489" width="7.21875" customWidth="1"/>
    <col min="9490" max="9494" width="9.21875" customWidth="1"/>
    <col min="9729" max="9729" width="9.77734375" customWidth="1"/>
    <col min="9730" max="9730" width="68.21875" customWidth="1"/>
    <col min="9731" max="9731" width="11.77734375" customWidth="1"/>
    <col min="9732" max="9732" width="11.44140625" customWidth="1"/>
    <col min="9733" max="9733" width="9.21875" customWidth="1"/>
    <col min="9734" max="9734" width="12.5546875" customWidth="1"/>
    <col min="9735" max="9735" width="12.21875" customWidth="1"/>
    <col min="9736" max="9736" width="17.21875" customWidth="1"/>
    <col min="9737" max="9737" width="19.21875" customWidth="1"/>
    <col min="9738" max="9738" width="16.44140625" customWidth="1"/>
    <col min="9739" max="9739" width="7.21875" customWidth="1"/>
    <col min="9740" max="9740" width="6.77734375" customWidth="1"/>
    <col min="9741" max="9741" width="11.21875" customWidth="1"/>
    <col min="9742" max="9743" width="6.5546875" customWidth="1"/>
    <col min="9744" max="9744" width="7.44140625" customWidth="1"/>
    <col min="9745" max="9745" width="7.21875" customWidth="1"/>
    <col min="9746" max="9750" width="9.21875" customWidth="1"/>
    <col min="9985" max="9985" width="9.77734375" customWidth="1"/>
    <col min="9986" max="9986" width="68.21875" customWidth="1"/>
    <col min="9987" max="9987" width="11.77734375" customWidth="1"/>
    <col min="9988" max="9988" width="11.44140625" customWidth="1"/>
    <col min="9989" max="9989" width="9.21875" customWidth="1"/>
    <col min="9990" max="9990" width="12.5546875" customWidth="1"/>
    <col min="9991" max="9991" width="12.21875" customWidth="1"/>
    <col min="9992" max="9992" width="17.21875" customWidth="1"/>
    <col min="9993" max="9993" width="19.21875" customWidth="1"/>
    <col min="9994" max="9994" width="16.44140625" customWidth="1"/>
    <col min="9995" max="9995" width="7.21875" customWidth="1"/>
    <col min="9996" max="9996" width="6.77734375" customWidth="1"/>
    <col min="9997" max="9997" width="11.21875" customWidth="1"/>
    <col min="9998" max="9999" width="6.5546875" customWidth="1"/>
    <col min="10000" max="10000" width="7.44140625" customWidth="1"/>
    <col min="10001" max="10001" width="7.21875" customWidth="1"/>
    <col min="10002" max="10006" width="9.21875" customWidth="1"/>
    <col min="10241" max="10241" width="9.77734375" customWidth="1"/>
    <col min="10242" max="10242" width="68.21875" customWidth="1"/>
    <col min="10243" max="10243" width="11.77734375" customWidth="1"/>
    <col min="10244" max="10244" width="11.44140625" customWidth="1"/>
    <col min="10245" max="10245" width="9.21875" customWidth="1"/>
    <col min="10246" max="10246" width="12.5546875" customWidth="1"/>
    <col min="10247" max="10247" width="12.21875" customWidth="1"/>
    <col min="10248" max="10248" width="17.21875" customWidth="1"/>
    <col min="10249" max="10249" width="19.21875" customWidth="1"/>
    <col min="10250" max="10250" width="16.44140625" customWidth="1"/>
    <col min="10251" max="10251" width="7.21875" customWidth="1"/>
    <col min="10252" max="10252" width="6.77734375" customWidth="1"/>
    <col min="10253" max="10253" width="11.21875" customWidth="1"/>
    <col min="10254" max="10255" width="6.5546875" customWidth="1"/>
    <col min="10256" max="10256" width="7.44140625" customWidth="1"/>
    <col min="10257" max="10257" width="7.21875" customWidth="1"/>
    <col min="10258" max="10262" width="9.21875" customWidth="1"/>
    <col min="10497" max="10497" width="9.77734375" customWidth="1"/>
    <col min="10498" max="10498" width="68.21875" customWidth="1"/>
    <col min="10499" max="10499" width="11.77734375" customWidth="1"/>
    <col min="10500" max="10500" width="11.44140625" customWidth="1"/>
    <col min="10501" max="10501" width="9.21875" customWidth="1"/>
    <col min="10502" max="10502" width="12.5546875" customWidth="1"/>
    <col min="10503" max="10503" width="12.21875" customWidth="1"/>
    <col min="10504" max="10504" width="17.21875" customWidth="1"/>
    <col min="10505" max="10505" width="19.21875" customWidth="1"/>
    <col min="10506" max="10506" width="16.44140625" customWidth="1"/>
    <col min="10507" max="10507" width="7.21875" customWidth="1"/>
    <col min="10508" max="10508" width="6.77734375" customWidth="1"/>
    <col min="10509" max="10509" width="11.21875" customWidth="1"/>
    <col min="10510" max="10511" width="6.5546875" customWidth="1"/>
    <col min="10512" max="10512" width="7.44140625" customWidth="1"/>
    <col min="10513" max="10513" width="7.21875" customWidth="1"/>
    <col min="10514" max="10518" width="9.21875" customWidth="1"/>
    <col min="10753" max="10753" width="9.77734375" customWidth="1"/>
    <col min="10754" max="10754" width="68.21875" customWidth="1"/>
    <col min="10755" max="10755" width="11.77734375" customWidth="1"/>
    <col min="10756" max="10756" width="11.44140625" customWidth="1"/>
    <col min="10757" max="10757" width="9.21875" customWidth="1"/>
    <col min="10758" max="10758" width="12.5546875" customWidth="1"/>
    <col min="10759" max="10759" width="12.21875" customWidth="1"/>
    <col min="10760" max="10760" width="17.21875" customWidth="1"/>
    <col min="10761" max="10761" width="19.21875" customWidth="1"/>
    <col min="10762" max="10762" width="16.44140625" customWidth="1"/>
    <col min="10763" max="10763" width="7.21875" customWidth="1"/>
    <col min="10764" max="10764" width="6.77734375" customWidth="1"/>
    <col min="10765" max="10765" width="11.21875" customWidth="1"/>
    <col min="10766" max="10767" width="6.5546875" customWidth="1"/>
    <col min="10768" max="10768" width="7.44140625" customWidth="1"/>
    <col min="10769" max="10769" width="7.21875" customWidth="1"/>
    <col min="10770" max="10774" width="9.21875" customWidth="1"/>
    <col min="11009" max="11009" width="9.77734375" customWidth="1"/>
    <col min="11010" max="11010" width="68.21875" customWidth="1"/>
    <col min="11011" max="11011" width="11.77734375" customWidth="1"/>
    <col min="11012" max="11012" width="11.44140625" customWidth="1"/>
    <col min="11013" max="11013" width="9.21875" customWidth="1"/>
    <col min="11014" max="11014" width="12.5546875" customWidth="1"/>
    <col min="11015" max="11015" width="12.21875" customWidth="1"/>
    <col min="11016" max="11016" width="17.21875" customWidth="1"/>
    <col min="11017" max="11017" width="19.21875" customWidth="1"/>
    <col min="11018" max="11018" width="16.44140625" customWidth="1"/>
    <col min="11019" max="11019" width="7.21875" customWidth="1"/>
    <col min="11020" max="11020" width="6.77734375" customWidth="1"/>
    <col min="11021" max="11021" width="11.21875" customWidth="1"/>
    <col min="11022" max="11023" width="6.5546875" customWidth="1"/>
    <col min="11024" max="11024" width="7.44140625" customWidth="1"/>
    <col min="11025" max="11025" width="7.21875" customWidth="1"/>
    <col min="11026" max="11030" width="9.21875" customWidth="1"/>
    <col min="11265" max="11265" width="9.77734375" customWidth="1"/>
    <col min="11266" max="11266" width="68.21875" customWidth="1"/>
    <col min="11267" max="11267" width="11.77734375" customWidth="1"/>
    <col min="11268" max="11268" width="11.44140625" customWidth="1"/>
    <col min="11269" max="11269" width="9.21875" customWidth="1"/>
    <col min="11270" max="11270" width="12.5546875" customWidth="1"/>
    <col min="11271" max="11271" width="12.21875" customWidth="1"/>
    <col min="11272" max="11272" width="17.21875" customWidth="1"/>
    <col min="11273" max="11273" width="19.21875" customWidth="1"/>
    <col min="11274" max="11274" width="16.44140625" customWidth="1"/>
    <col min="11275" max="11275" width="7.21875" customWidth="1"/>
    <col min="11276" max="11276" width="6.77734375" customWidth="1"/>
    <col min="11277" max="11277" width="11.21875" customWidth="1"/>
    <col min="11278" max="11279" width="6.5546875" customWidth="1"/>
    <col min="11280" max="11280" width="7.44140625" customWidth="1"/>
    <col min="11281" max="11281" width="7.21875" customWidth="1"/>
    <col min="11282" max="11286" width="9.21875" customWidth="1"/>
    <col min="11521" max="11521" width="9.77734375" customWidth="1"/>
    <col min="11522" max="11522" width="68.21875" customWidth="1"/>
    <col min="11523" max="11523" width="11.77734375" customWidth="1"/>
    <col min="11524" max="11524" width="11.44140625" customWidth="1"/>
    <col min="11525" max="11525" width="9.21875" customWidth="1"/>
    <col min="11526" max="11526" width="12.5546875" customWidth="1"/>
    <col min="11527" max="11527" width="12.21875" customWidth="1"/>
    <col min="11528" max="11528" width="17.21875" customWidth="1"/>
    <col min="11529" max="11529" width="19.21875" customWidth="1"/>
    <col min="11530" max="11530" width="16.44140625" customWidth="1"/>
    <col min="11531" max="11531" width="7.21875" customWidth="1"/>
    <col min="11532" max="11532" width="6.77734375" customWidth="1"/>
    <col min="11533" max="11533" width="11.21875" customWidth="1"/>
    <col min="11534" max="11535" width="6.5546875" customWidth="1"/>
    <col min="11536" max="11536" width="7.44140625" customWidth="1"/>
    <col min="11537" max="11537" width="7.21875" customWidth="1"/>
    <col min="11538" max="11542" width="9.21875" customWidth="1"/>
    <col min="11777" max="11777" width="9.77734375" customWidth="1"/>
    <col min="11778" max="11778" width="68.21875" customWidth="1"/>
    <col min="11779" max="11779" width="11.77734375" customWidth="1"/>
    <col min="11780" max="11780" width="11.44140625" customWidth="1"/>
    <col min="11781" max="11781" width="9.21875" customWidth="1"/>
    <col min="11782" max="11782" width="12.5546875" customWidth="1"/>
    <col min="11783" max="11783" width="12.21875" customWidth="1"/>
    <col min="11784" max="11784" width="17.21875" customWidth="1"/>
    <col min="11785" max="11785" width="19.21875" customWidth="1"/>
    <col min="11786" max="11786" width="16.44140625" customWidth="1"/>
    <col min="11787" max="11787" width="7.21875" customWidth="1"/>
    <col min="11788" max="11788" width="6.77734375" customWidth="1"/>
    <col min="11789" max="11789" width="11.21875" customWidth="1"/>
    <col min="11790" max="11791" width="6.5546875" customWidth="1"/>
    <col min="11792" max="11792" width="7.44140625" customWidth="1"/>
    <col min="11793" max="11793" width="7.21875" customWidth="1"/>
    <col min="11794" max="11798" width="9.21875" customWidth="1"/>
    <col min="12033" max="12033" width="9.77734375" customWidth="1"/>
    <col min="12034" max="12034" width="68.21875" customWidth="1"/>
    <col min="12035" max="12035" width="11.77734375" customWidth="1"/>
    <col min="12036" max="12036" width="11.44140625" customWidth="1"/>
    <col min="12037" max="12037" width="9.21875" customWidth="1"/>
    <col min="12038" max="12038" width="12.5546875" customWidth="1"/>
    <col min="12039" max="12039" width="12.21875" customWidth="1"/>
    <col min="12040" max="12040" width="17.21875" customWidth="1"/>
    <col min="12041" max="12041" width="19.21875" customWidth="1"/>
    <col min="12042" max="12042" width="16.44140625" customWidth="1"/>
    <col min="12043" max="12043" width="7.21875" customWidth="1"/>
    <col min="12044" max="12044" width="6.77734375" customWidth="1"/>
    <col min="12045" max="12045" width="11.21875" customWidth="1"/>
    <col min="12046" max="12047" width="6.5546875" customWidth="1"/>
    <col min="12048" max="12048" width="7.44140625" customWidth="1"/>
    <col min="12049" max="12049" width="7.21875" customWidth="1"/>
    <col min="12050" max="12054" width="9.21875" customWidth="1"/>
    <col min="12289" max="12289" width="9.77734375" customWidth="1"/>
    <col min="12290" max="12290" width="68.21875" customWidth="1"/>
    <col min="12291" max="12291" width="11.77734375" customWidth="1"/>
    <col min="12292" max="12292" width="11.44140625" customWidth="1"/>
    <col min="12293" max="12293" width="9.21875" customWidth="1"/>
    <col min="12294" max="12294" width="12.5546875" customWidth="1"/>
    <col min="12295" max="12295" width="12.21875" customWidth="1"/>
    <col min="12296" max="12296" width="17.21875" customWidth="1"/>
    <col min="12297" max="12297" width="19.21875" customWidth="1"/>
    <col min="12298" max="12298" width="16.44140625" customWidth="1"/>
    <col min="12299" max="12299" width="7.21875" customWidth="1"/>
    <col min="12300" max="12300" width="6.77734375" customWidth="1"/>
    <col min="12301" max="12301" width="11.21875" customWidth="1"/>
    <col min="12302" max="12303" width="6.5546875" customWidth="1"/>
    <col min="12304" max="12304" width="7.44140625" customWidth="1"/>
    <col min="12305" max="12305" width="7.21875" customWidth="1"/>
    <col min="12306" max="12310" width="9.21875" customWidth="1"/>
    <col min="12545" max="12545" width="9.77734375" customWidth="1"/>
    <col min="12546" max="12546" width="68.21875" customWidth="1"/>
    <col min="12547" max="12547" width="11.77734375" customWidth="1"/>
    <col min="12548" max="12548" width="11.44140625" customWidth="1"/>
    <col min="12549" max="12549" width="9.21875" customWidth="1"/>
    <col min="12550" max="12550" width="12.5546875" customWidth="1"/>
    <col min="12551" max="12551" width="12.21875" customWidth="1"/>
    <col min="12552" max="12552" width="17.21875" customWidth="1"/>
    <col min="12553" max="12553" width="19.21875" customWidth="1"/>
    <col min="12554" max="12554" width="16.44140625" customWidth="1"/>
    <col min="12555" max="12555" width="7.21875" customWidth="1"/>
    <col min="12556" max="12556" width="6.77734375" customWidth="1"/>
    <col min="12557" max="12557" width="11.21875" customWidth="1"/>
    <col min="12558" max="12559" width="6.5546875" customWidth="1"/>
    <col min="12560" max="12560" width="7.44140625" customWidth="1"/>
    <col min="12561" max="12561" width="7.21875" customWidth="1"/>
    <col min="12562" max="12566" width="9.21875" customWidth="1"/>
    <col min="12801" max="12801" width="9.77734375" customWidth="1"/>
    <col min="12802" max="12802" width="68.21875" customWidth="1"/>
    <col min="12803" max="12803" width="11.77734375" customWidth="1"/>
    <col min="12804" max="12804" width="11.44140625" customWidth="1"/>
    <col min="12805" max="12805" width="9.21875" customWidth="1"/>
    <col min="12806" max="12806" width="12.5546875" customWidth="1"/>
    <col min="12807" max="12807" width="12.21875" customWidth="1"/>
    <col min="12808" max="12808" width="17.21875" customWidth="1"/>
    <col min="12809" max="12809" width="19.21875" customWidth="1"/>
    <col min="12810" max="12810" width="16.44140625" customWidth="1"/>
    <col min="12811" max="12811" width="7.21875" customWidth="1"/>
    <col min="12812" max="12812" width="6.77734375" customWidth="1"/>
    <col min="12813" max="12813" width="11.21875" customWidth="1"/>
    <col min="12814" max="12815" width="6.5546875" customWidth="1"/>
    <col min="12816" max="12816" width="7.44140625" customWidth="1"/>
    <col min="12817" max="12817" width="7.21875" customWidth="1"/>
    <col min="12818" max="12822" width="9.21875" customWidth="1"/>
    <col min="13057" max="13057" width="9.77734375" customWidth="1"/>
    <col min="13058" max="13058" width="68.21875" customWidth="1"/>
    <col min="13059" max="13059" width="11.77734375" customWidth="1"/>
    <col min="13060" max="13060" width="11.44140625" customWidth="1"/>
    <col min="13061" max="13061" width="9.21875" customWidth="1"/>
    <col min="13062" max="13062" width="12.5546875" customWidth="1"/>
    <col min="13063" max="13063" width="12.21875" customWidth="1"/>
    <col min="13064" max="13064" width="17.21875" customWidth="1"/>
    <col min="13065" max="13065" width="19.21875" customWidth="1"/>
    <col min="13066" max="13066" width="16.44140625" customWidth="1"/>
    <col min="13067" max="13067" width="7.21875" customWidth="1"/>
    <col min="13068" max="13068" width="6.77734375" customWidth="1"/>
    <col min="13069" max="13069" width="11.21875" customWidth="1"/>
    <col min="13070" max="13071" width="6.5546875" customWidth="1"/>
    <col min="13072" max="13072" width="7.44140625" customWidth="1"/>
    <col min="13073" max="13073" width="7.21875" customWidth="1"/>
    <col min="13074" max="13078" width="9.21875" customWidth="1"/>
    <col min="13313" max="13313" width="9.77734375" customWidth="1"/>
    <col min="13314" max="13314" width="68.21875" customWidth="1"/>
    <col min="13315" max="13315" width="11.77734375" customWidth="1"/>
    <col min="13316" max="13316" width="11.44140625" customWidth="1"/>
    <col min="13317" max="13317" width="9.21875" customWidth="1"/>
    <col min="13318" max="13318" width="12.5546875" customWidth="1"/>
    <col min="13319" max="13319" width="12.21875" customWidth="1"/>
    <col min="13320" max="13320" width="17.21875" customWidth="1"/>
    <col min="13321" max="13321" width="19.21875" customWidth="1"/>
    <col min="13322" max="13322" width="16.44140625" customWidth="1"/>
    <col min="13323" max="13323" width="7.21875" customWidth="1"/>
    <col min="13324" max="13324" width="6.77734375" customWidth="1"/>
    <col min="13325" max="13325" width="11.21875" customWidth="1"/>
    <col min="13326" max="13327" width="6.5546875" customWidth="1"/>
    <col min="13328" max="13328" width="7.44140625" customWidth="1"/>
    <col min="13329" max="13329" width="7.21875" customWidth="1"/>
    <col min="13330" max="13334" width="9.21875" customWidth="1"/>
    <col min="13569" max="13569" width="9.77734375" customWidth="1"/>
    <col min="13570" max="13570" width="68.21875" customWidth="1"/>
    <col min="13571" max="13571" width="11.77734375" customWidth="1"/>
    <col min="13572" max="13572" width="11.44140625" customWidth="1"/>
    <col min="13573" max="13573" width="9.21875" customWidth="1"/>
    <col min="13574" max="13574" width="12.5546875" customWidth="1"/>
    <col min="13575" max="13575" width="12.21875" customWidth="1"/>
    <col min="13576" max="13576" width="17.21875" customWidth="1"/>
    <col min="13577" max="13577" width="19.21875" customWidth="1"/>
    <col min="13578" max="13578" width="16.44140625" customWidth="1"/>
    <col min="13579" max="13579" width="7.21875" customWidth="1"/>
    <col min="13580" max="13580" width="6.77734375" customWidth="1"/>
    <col min="13581" max="13581" width="11.21875" customWidth="1"/>
    <col min="13582" max="13583" width="6.5546875" customWidth="1"/>
    <col min="13584" max="13584" width="7.44140625" customWidth="1"/>
    <col min="13585" max="13585" width="7.21875" customWidth="1"/>
    <col min="13586" max="13590" width="9.21875" customWidth="1"/>
    <col min="13825" max="13825" width="9.77734375" customWidth="1"/>
    <col min="13826" max="13826" width="68.21875" customWidth="1"/>
    <col min="13827" max="13827" width="11.77734375" customWidth="1"/>
    <col min="13828" max="13828" width="11.44140625" customWidth="1"/>
    <col min="13829" max="13829" width="9.21875" customWidth="1"/>
    <col min="13830" max="13830" width="12.5546875" customWidth="1"/>
    <col min="13831" max="13831" width="12.21875" customWidth="1"/>
    <col min="13832" max="13832" width="17.21875" customWidth="1"/>
    <col min="13833" max="13833" width="19.21875" customWidth="1"/>
    <col min="13834" max="13834" width="16.44140625" customWidth="1"/>
    <col min="13835" max="13835" width="7.21875" customWidth="1"/>
    <col min="13836" max="13836" width="6.77734375" customWidth="1"/>
    <col min="13837" max="13837" width="11.21875" customWidth="1"/>
    <col min="13838" max="13839" width="6.5546875" customWidth="1"/>
    <col min="13840" max="13840" width="7.44140625" customWidth="1"/>
    <col min="13841" max="13841" width="7.21875" customWidth="1"/>
    <col min="13842" max="13846" width="9.21875" customWidth="1"/>
    <col min="14081" max="14081" width="9.77734375" customWidth="1"/>
    <col min="14082" max="14082" width="68.21875" customWidth="1"/>
    <col min="14083" max="14083" width="11.77734375" customWidth="1"/>
    <col min="14084" max="14084" width="11.44140625" customWidth="1"/>
    <col min="14085" max="14085" width="9.21875" customWidth="1"/>
    <col min="14086" max="14086" width="12.5546875" customWidth="1"/>
    <col min="14087" max="14087" width="12.21875" customWidth="1"/>
    <col min="14088" max="14088" width="17.21875" customWidth="1"/>
    <col min="14089" max="14089" width="19.21875" customWidth="1"/>
    <col min="14090" max="14090" width="16.44140625" customWidth="1"/>
    <col min="14091" max="14091" width="7.21875" customWidth="1"/>
    <col min="14092" max="14092" width="6.77734375" customWidth="1"/>
    <col min="14093" max="14093" width="11.21875" customWidth="1"/>
    <col min="14094" max="14095" width="6.5546875" customWidth="1"/>
    <col min="14096" max="14096" width="7.44140625" customWidth="1"/>
    <col min="14097" max="14097" width="7.21875" customWidth="1"/>
    <col min="14098" max="14102" width="9.21875" customWidth="1"/>
    <col min="14337" max="14337" width="9.77734375" customWidth="1"/>
    <col min="14338" max="14338" width="68.21875" customWidth="1"/>
    <col min="14339" max="14339" width="11.77734375" customWidth="1"/>
    <col min="14340" max="14340" width="11.44140625" customWidth="1"/>
    <col min="14341" max="14341" width="9.21875" customWidth="1"/>
    <col min="14342" max="14342" width="12.5546875" customWidth="1"/>
    <col min="14343" max="14343" width="12.21875" customWidth="1"/>
    <col min="14344" max="14344" width="17.21875" customWidth="1"/>
    <col min="14345" max="14345" width="19.21875" customWidth="1"/>
    <col min="14346" max="14346" width="16.44140625" customWidth="1"/>
    <col min="14347" max="14347" width="7.21875" customWidth="1"/>
    <col min="14348" max="14348" width="6.77734375" customWidth="1"/>
    <col min="14349" max="14349" width="11.21875" customWidth="1"/>
    <col min="14350" max="14351" width="6.5546875" customWidth="1"/>
    <col min="14352" max="14352" width="7.44140625" customWidth="1"/>
    <col min="14353" max="14353" width="7.21875" customWidth="1"/>
    <col min="14354" max="14358" width="9.21875" customWidth="1"/>
    <col min="14593" max="14593" width="9.77734375" customWidth="1"/>
    <col min="14594" max="14594" width="68.21875" customWidth="1"/>
    <col min="14595" max="14595" width="11.77734375" customWidth="1"/>
    <col min="14596" max="14596" width="11.44140625" customWidth="1"/>
    <col min="14597" max="14597" width="9.21875" customWidth="1"/>
    <col min="14598" max="14598" width="12.5546875" customWidth="1"/>
    <col min="14599" max="14599" width="12.21875" customWidth="1"/>
    <col min="14600" max="14600" width="17.21875" customWidth="1"/>
    <col min="14601" max="14601" width="19.21875" customWidth="1"/>
    <col min="14602" max="14602" width="16.44140625" customWidth="1"/>
    <col min="14603" max="14603" width="7.21875" customWidth="1"/>
    <col min="14604" max="14604" width="6.77734375" customWidth="1"/>
    <col min="14605" max="14605" width="11.21875" customWidth="1"/>
    <col min="14606" max="14607" width="6.5546875" customWidth="1"/>
    <col min="14608" max="14608" width="7.44140625" customWidth="1"/>
    <col min="14609" max="14609" width="7.21875" customWidth="1"/>
    <col min="14610" max="14614" width="9.21875" customWidth="1"/>
    <col min="14849" max="14849" width="9.77734375" customWidth="1"/>
    <col min="14850" max="14850" width="68.21875" customWidth="1"/>
    <col min="14851" max="14851" width="11.77734375" customWidth="1"/>
    <col min="14852" max="14852" width="11.44140625" customWidth="1"/>
    <col min="14853" max="14853" width="9.21875" customWidth="1"/>
    <col min="14854" max="14854" width="12.5546875" customWidth="1"/>
    <col min="14855" max="14855" width="12.21875" customWidth="1"/>
    <col min="14856" max="14856" width="17.21875" customWidth="1"/>
    <col min="14857" max="14857" width="19.21875" customWidth="1"/>
    <col min="14858" max="14858" width="16.44140625" customWidth="1"/>
    <col min="14859" max="14859" width="7.21875" customWidth="1"/>
    <col min="14860" max="14860" width="6.77734375" customWidth="1"/>
    <col min="14861" max="14861" width="11.21875" customWidth="1"/>
    <col min="14862" max="14863" width="6.5546875" customWidth="1"/>
    <col min="14864" max="14864" width="7.44140625" customWidth="1"/>
    <col min="14865" max="14865" width="7.21875" customWidth="1"/>
    <col min="14866" max="14870" width="9.21875" customWidth="1"/>
    <col min="15105" max="15105" width="9.77734375" customWidth="1"/>
    <col min="15106" max="15106" width="68.21875" customWidth="1"/>
    <col min="15107" max="15107" width="11.77734375" customWidth="1"/>
    <col min="15108" max="15108" width="11.44140625" customWidth="1"/>
    <col min="15109" max="15109" width="9.21875" customWidth="1"/>
    <col min="15110" max="15110" width="12.5546875" customWidth="1"/>
    <col min="15111" max="15111" width="12.21875" customWidth="1"/>
    <col min="15112" max="15112" width="17.21875" customWidth="1"/>
    <col min="15113" max="15113" width="19.21875" customWidth="1"/>
    <col min="15114" max="15114" width="16.44140625" customWidth="1"/>
    <col min="15115" max="15115" width="7.21875" customWidth="1"/>
    <col min="15116" max="15116" width="6.77734375" customWidth="1"/>
    <col min="15117" max="15117" width="11.21875" customWidth="1"/>
    <col min="15118" max="15119" width="6.5546875" customWidth="1"/>
    <col min="15120" max="15120" width="7.44140625" customWidth="1"/>
    <col min="15121" max="15121" width="7.21875" customWidth="1"/>
    <col min="15122" max="15126" width="9.21875" customWidth="1"/>
    <col min="15361" max="15361" width="9.77734375" customWidth="1"/>
    <col min="15362" max="15362" width="68.21875" customWidth="1"/>
    <col min="15363" max="15363" width="11.77734375" customWidth="1"/>
    <col min="15364" max="15364" width="11.44140625" customWidth="1"/>
    <col min="15365" max="15365" width="9.21875" customWidth="1"/>
    <col min="15366" max="15366" width="12.5546875" customWidth="1"/>
    <col min="15367" max="15367" width="12.21875" customWidth="1"/>
    <col min="15368" max="15368" width="17.21875" customWidth="1"/>
    <col min="15369" max="15369" width="19.21875" customWidth="1"/>
    <col min="15370" max="15370" width="16.44140625" customWidth="1"/>
    <col min="15371" max="15371" width="7.21875" customWidth="1"/>
    <col min="15372" max="15372" width="6.77734375" customWidth="1"/>
    <col min="15373" max="15373" width="11.21875" customWidth="1"/>
    <col min="15374" max="15375" width="6.5546875" customWidth="1"/>
    <col min="15376" max="15376" width="7.44140625" customWidth="1"/>
    <col min="15377" max="15377" width="7.21875" customWidth="1"/>
    <col min="15378" max="15382" width="9.21875" customWidth="1"/>
    <col min="15617" max="15617" width="9.77734375" customWidth="1"/>
    <col min="15618" max="15618" width="68.21875" customWidth="1"/>
    <col min="15619" max="15619" width="11.77734375" customWidth="1"/>
    <col min="15620" max="15620" width="11.44140625" customWidth="1"/>
    <col min="15621" max="15621" width="9.21875" customWidth="1"/>
    <col min="15622" max="15622" width="12.5546875" customWidth="1"/>
    <col min="15623" max="15623" width="12.21875" customWidth="1"/>
    <col min="15624" max="15624" width="17.21875" customWidth="1"/>
    <col min="15625" max="15625" width="19.21875" customWidth="1"/>
    <col min="15626" max="15626" width="16.44140625" customWidth="1"/>
    <col min="15627" max="15627" width="7.21875" customWidth="1"/>
    <col min="15628" max="15628" width="6.77734375" customWidth="1"/>
    <col min="15629" max="15629" width="11.21875" customWidth="1"/>
    <col min="15630" max="15631" width="6.5546875" customWidth="1"/>
    <col min="15632" max="15632" width="7.44140625" customWidth="1"/>
    <col min="15633" max="15633" width="7.21875" customWidth="1"/>
    <col min="15634" max="15638" width="9.21875" customWidth="1"/>
    <col min="15873" max="15873" width="9.77734375" customWidth="1"/>
    <col min="15874" max="15874" width="68.21875" customWidth="1"/>
    <col min="15875" max="15875" width="11.77734375" customWidth="1"/>
    <col min="15876" max="15876" width="11.44140625" customWidth="1"/>
    <col min="15877" max="15877" width="9.21875" customWidth="1"/>
    <col min="15878" max="15878" width="12.5546875" customWidth="1"/>
    <col min="15879" max="15879" width="12.21875" customWidth="1"/>
    <col min="15880" max="15880" width="17.21875" customWidth="1"/>
    <col min="15881" max="15881" width="19.21875" customWidth="1"/>
    <col min="15882" max="15882" width="16.44140625" customWidth="1"/>
    <col min="15883" max="15883" width="7.21875" customWidth="1"/>
    <col min="15884" max="15884" width="6.77734375" customWidth="1"/>
    <col min="15885" max="15885" width="11.21875" customWidth="1"/>
    <col min="15886" max="15887" width="6.5546875" customWidth="1"/>
    <col min="15888" max="15888" width="7.44140625" customWidth="1"/>
    <col min="15889" max="15889" width="7.21875" customWidth="1"/>
    <col min="15890" max="15894" width="9.21875" customWidth="1"/>
    <col min="16129" max="16129" width="9.77734375" customWidth="1"/>
    <col min="16130" max="16130" width="68.21875" customWidth="1"/>
    <col min="16131" max="16131" width="11.77734375" customWidth="1"/>
    <col min="16132" max="16132" width="11.44140625" customWidth="1"/>
    <col min="16133" max="16133" width="9.21875" customWidth="1"/>
    <col min="16134" max="16134" width="12.5546875" customWidth="1"/>
    <col min="16135" max="16135" width="12.21875" customWidth="1"/>
    <col min="16136" max="16136" width="17.21875" customWidth="1"/>
    <col min="16137" max="16137" width="19.21875" customWidth="1"/>
    <col min="16138" max="16138" width="16.44140625" customWidth="1"/>
    <col min="16139" max="16139" width="7.21875" customWidth="1"/>
    <col min="16140" max="16140" width="6.77734375" customWidth="1"/>
    <col min="16141" max="16141" width="11.21875" customWidth="1"/>
    <col min="16142" max="16143" width="6.5546875" customWidth="1"/>
    <col min="16144" max="16144" width="7.44140625" customWidth="1"/>
    <col min="16145" max="16145" width="7.21875" customWidth="1"/>
    <col min="16146" max="16150" width="9.21875" customWidth="1"/>
  </cols>
  <sheetData>
    <row r="1" spans="1:11" s="6" customFormat="1" ht="25.5" customHeight="1">
      <c r="A1" s="388" t="s">
        <v>0</v>
      </c>
      <c r="B1" s="389"/>
      <c r="C1" s="389"/>
      <c r="D1" s="389"/>
      <c r="E1" s="389"/>
      <c r="F1" s="389"/>
      <c r="G1" s="389"/>
      <c r="H1" s="389"/>
      <c r="I1" s="389"/>
      <c r="J1" s="389"/>
      <c r="K1" s="390"/>
    </row>
    <row r="2" spans="1:11" s="6" customFormat="1" ht="15" customHeight="1">
      <c r="A2" s="391" t="s">
        <v>1</v>
      </c>
      <c r="B2" s="392"/>
      <c r="C2" s="392"/>
      <c r="D2" s="392"/>
      <c r="E2" s="392"/>
      <c r="F2" s="392"/>
      <c r="G2" s="392"/>
      <c r="H2" s="392"/>
      <c r="I2" s="392"/>
      <c r="J2" s="392"/>
      <c r="K2" s="393"/>
    </row>
    <row r="3" spans="1:11" s="6" customFormat="1" ht="20.25" customHeight="1">
      <c r="A3" s="394" t="s">
        <v>2</v>
      </c>
      <c r="B3" s="395"/>
      <c r="C3" s="395"/>
      <c r="D3" s="395"/>
      <c r="E3" s="395"/>
      <c r="F3" s="395"/>
      <c r="G3" s="395"/>
      <c r="H3" s="395"/>
      <c r="I3" s="395"/>
      <c r="J3" s="395"/>
      <c r="K3" s="396"/>
    </row>
    <row r="4" spans="1:11" s="6" customFormat="1" ht="20.399999999999999">
      <c r="A4" s="210" t="s">
        <v>3</v>
      </c>
      <c r="B4" s="219"/>
      <c r="C4" s="219"/>
      <c r="D4" s="219"/>
      <c r="E4" s="219"/>
      <c r="F4" s="219"/>
      <c r="G4" s="219"/>
      <c r="H4" s="219"/>
      <c r="I4" s="219"/>
      <c r="J4" s="219"/>
      <c r="K4" s="307"/>
    </row>
    <row r="5" spans="1:11" s="6" customFormat="1" ht="30" customHeight="1">
      <c r="A5" s="397" t="s">
        <v>310</v>
      </c>
      <c r="B5" s="398"/>
      <c r="C5" s="398"/>
      <c r="D5" s="398"/>
      <c r="E5" s="398"/>
      <c r="F5" s="398"/>
      <c r="G5" s="398"/>
      <c r="H5" s="398"/>
      <c r="I5" s="398"/>
      <c r="J5" s="398"/>
      <c r="K5" s="399"/>
    </row>
    <row r="6" spans="1:11" s="6" customFormat="1" ht="13.05" customHeight="1" thickBot="1">
      <c r="A6" s="308" t="s">
        <v>263</v>
      </c>
      <c r="B6" s="7"/>
      <c r="C6" s="7"/>
      <c r="D6" s="7"/>
      <c r="E6" s="7"/>
      <c r="F6" s="7"/>
      <c r="I6" s="400" t="s">
        <v>19</v>
      </c>
      <c r="J6" s="400"/>
      <c r="K6" s="401"/>
    </row>
    <row r="7" spans="1:11" s="6" customFormat="1" ht="43.5" customHeight="1">
      <c r="A7" s="402" t="s">
        <v>4</v>
      </c>
      <c r="B7" s="404" t="s">
        <v>20</v>
      </c>
      <c r="C7" s="406" t="s">
        <v>9</v>
      </c>
      <c r="D7" s="407" t="s">
        <v>10</v>
      </c>
      <c r="E7" s="409" t="s">
        <v>21</v>
      </c>
      <c r="F7" s="409"/>
      <c r="G7" s="408" t="s">
        <v>22</v>
      </c>
      <c r="H7" s="408"/>
      <c r="I7" s="191" t="s">
        <v>23</v>
      </c>
      <c r="J7" s="191" t="s">
        <v>24</v>
      </c>
      <c r="K7" s="8" t="s">
        <v>25</v>
      </c>
    </row>
    <row r="8" spans="1:11" s="6" customFormat="1" thickBot="1">
      <c r="A8" s="403"/>
      <c r="B8" s="405"/>
      <c r="C8" s="405"/>
      <c r="D8" s="405"/>
      <c r="E8" s="9" t="s">
        <v>11</v>
      </c>
      <c r="F8" s="9" t="s">
        <v>12</v>
      </c>
      <c r="G8" s="9" t="s">
        <v>11</v>
      </c>
      <c r="H8" s="10" t="s">
        <v>12</v>
      </c>
      <c r="I8" s="11"/>
      <c r="J8" s="10"/>
      <c r="K8" s="12"/>
    </row>
    <row r="9" spans="1:11" s="6" customFormat="1" ht="13.8">
      <c r="A9" s="13">
        <v>1</v>
      </c>
      <c r="B9" s="14">
        <v>2</v>
      </c>
      <c r="C9" s="15">
        <v>3</v>
      </c>
      <c r="D9" s="15">
        <v>4</v>
      </c>
      <c r="E9" s="15">
        <v>5</v>
      </c>
      <c r="F9" s="15" t="s">
        <v>26</v>
      </c>
      <c r="G9" s="16">
        <v>7</v>
      </c>
      <c r="H9" s="17" t="s">
        <v>27</v>
      </c>
      <c r="I9" s="15" t="s">
        <v>28</v>
      </c>
      <c r="J9" s="17">
        <v>10</v>
      </c>
      <c r="K9" s="18"/>
    </row>
    <row r="10" spans="1:11" ht="17.399999999999999">
      <c r="A10" s="100"/>
      <c r="B10" s="101"/>
      <c r="C10" s="102"/>
      <c r="D10" s="102"/>
      <c r="E10" s="102"/>
      <c r="F10" s="102"/>
      <c r="G10" s="102"/>
      <c r="H10" s="102"/>
      <c r="I10" s="103"/>
      <c r="J10" s="104"/>
      <c r="K10" s="105"/>
    </row>
    <row r="11" spans="1:11" ht="15.6">
      <c r="A11" s="106"/>
      <c r="B11" s="107"/>
      <c r="C11" s="108"/>
      <c r="D11" s="108"/>
      <c r="E11" s="108"/>
      <c r="F11" s="108"/>
      <c r="G11" s="109"/>
      <c r="H11" s="109"/>
      <c r="I11" s="110"/>
      <c r="J11" s="104"/>
      <c r="K11" s="105"/>
    </row>
    <row r="12" spans="1:11" ht="15.6">
      <c r="A12" s="111"/>
      <c r="B12" s="112"/>
      <c r="C12" s="108"/>
      <c r="D12" s="108"/>
      <c r="E12" s="108"/>
      <c r="F12" s="108"/>
      <c r="G12" s="109"/>
      <c r="H12" s="109"/>
      <c r="I12" s="110"/>
      <c r="J12" s="104"/>
      <c r="K12" s="105"/>
    </row>
    <row r="13" spans="1:11" ht="15.6">
      <c r="A13" s="113"/>
      <c r="B13" s="114"/>
      <c r="C13" s="115"/>
      <c r="D13" s="115"/>
      <c r="E13" s="108"/>
      <c r="F13" s="115"/>
      <c r="G13" s="116"/>
      <c r="H13" s="116"/>
      <c r="I13" s="117"/>
      <c r="J13" s="118"/>
      <c r="K13" s="119"/>
    </row>
    <row r="14" spans="1:11" ht="15.6">
      <c r="A14" s="120"/>
      <c r="B14" s="121"/>
      <c r="C14" s="115"/>
      <c r="D14" s="115"/>
      <c r="E14" s="108"/>
      <c r="F14" s="115"/>
      <c r="G14" s="116"/>
      <c r="H14" s="116"/>
      <c r="I14" s="117"/>
      <c r="J14" s="118"/>
      <c r="K14" s="119"/>
    </row>
    <row r="15" spans="1:11" ht="15.6">
      <c r="A15" s="120"/>
      <c r="B15" s="121"/>
      <c r="C15" s="115"/>
      <c r="D15" s="115"/>
      <c r="E15" s="108"/>
      <c r="F15" s="115"/>
      <c r="G15" s="116"/>
      <c r="H15" s="116"/>
      <c r="I15" s="117"/>
      <c r="J15" s="118"/>
      <c r="K15" s="119"/>
    </row>
    <row r="16" spans="1:11" ht="15.6">
      <c r="A16" s="120"/>
      <c r="B16" s="122"/>
      <c r="C16" s="115"/>
      <c r="D16" s="115"/>
      <c r="E16" s="108"/>
      <c r="F16" s="115"/>
      <c r="G16" s="116"/>
      <c r="H16" s="116"/>
      <c r="I16" s="117"/>
      <c r="J16" s="118"/>
      <c r="K16" s="119"/>
    </row>
    <row r="17" spans="1:11" ht="15">
      <c r="A17" s="123"/>
      <c r="B17" s="124"/>
      <c r="C17" s="125"/>
      <c r="D17" s="126"/>
      <c r="E17" s="127"/>
      <c r="F17" s="127"/>
      <c r="G17" s="128"/>
      <c r="H17" s="128"/>
      <c r="I17" s="129"/>
      <c r="J17" s="130"/>
      <c r="K17" s="105"/>
    </row>
    <row r="18" spans="1:11">
      <c r="A18" s="120"/>
      <c r="B18" s="122"/>
      <c r="C18" s="131"/>
      <c r="D18" s="131"/>
      <c r="E18" s="132"/>
      <c r="F18" s="131"/>
      <c r="G18" s="131"/>
      <c r="H18" s="131"/>
      <c r="I18" s="131"/>
      <c r="J18" s="133"/>
      <c r="K18" s="134"/>
    </row>
    <row r="19" spans="1:11" ht="16.2" thickBot="1">
      <c r="A19" s="135"/>
      <c r="B19" s="136" t="s">
        <v>262</v>
      </c>
      <c r="C19" s="137"/>
      <c r="D19" s="137"/>
      <c r="E19" s="138"/>
      <c r="F19" s="137"/>
      <c r="G19" s="137"/>
      <c r="H19" s="137"/>
      <c r="I19" s="137"/>
      <c r="J19" s="137"/>
      <c r="K19" s="139"/>
    </row>
    <row r="20" spans="1:11" ht="15">
      <c r="A20" s="309" t="s">
        <v>170</v>
      </c>
      <c r="B20" s="310" t="s">
        <v>171</v>
      </c>
      <c r="C20" s="311"/>
      <c r="D20" s="311"/>
      <c r="E20" s="311"/>
      <c r="F20" s="311"/>
      <c r="G20" s="311"/>
      <c r="H20" s="312"/>
      <c r="I20" s="313"/>
      <c r="J20" s="313"/>
      <c r="K20" s="277"/>
    </row>
    <row r="21" spans="1:11" ht="15" customHeight="1">
      <c r="A21" s="309"/>
      <c r="B21" s="386" t="s">
        <v>172</v>
      </c>
      <c r="C21" s="386"/>
      <c r="D21" s="386"/>
      <c r="E21" s="386"/>
      <c r="F21" s="386"/>
      <c r="G21" s="386"/>
      <c r="H21" s="386"/>
      <c r="I21" s="313"/>
      <c r="J21" s="313"/>
      <c r="K21" s="277"/>
    </row>
    <row r="22" spans="1:11">
      <c r="A22" s="309" t="s">
        <v>173</v>
      </c>
      <c r="B22" s="314" t="s">
        <v>174</v>
      </c>
      <c r="C22" s="314"/>
      <c r="D22" s="314"/>
      <c r="E22" s="314"/>
      <c r="F22" s="314"/>
      <c r="G22" s="314"/>
      <c r="H22" s="314"/>
      <c r="I22" s="314"/>
      <c r="J22" s="314"/>
      <c r="K22" s="315"/>
    </row>
    <row r="23" spans="1:11">
      <c r="A23" s="309" t="s">
        <v>175</v>
      </c>
      <c r="B23" s="314" t="s">
        <v>176</v>
      </c>
      <c r="C23" s="311"/>
      <c r="D23" s="311"/>
      <c r="E23" s="311"/>
      <c r="F23" s="311"/>
      <c r="G23" s="311"/>
      <c r="H23" s="312"/>
      <c r="I23" s="313"/>
      <c r="J23" s="313"/>
      <c r="K23" s="315"/>
    </row>
    <row r="24" spans="1:11" ht="18.600000000000001">
      <c r="A24" s="309"/>
      <c r="B24" s="316" t="s">
        <v>177</v>
      </c>
      <c r="C24" s="311"/>
      <c r="D24" s="311"/>
      <c r="E24" s="311"/>
      <c r="F24" s="311"/>
      <c r="G24" s="311"/>
      <c r="H24" s="312"/>
      <c r="I24" s="313"/>
      <c r="J24" s="313"/>
      <c r="K24" s="315"/>
    </row>
    <row r="25" spans="1:11" ht="18.600000000000001" customHeight="1">
      <c r="A25" s="309"/>
      <c r="B25" s="387" t="s">
        <v>178</v>
      </c>
      <c r="C25" s="387"/>
      <c r="D25" s="387"/>
      <c r="E25" s="387"/>
      <c r="F25" s="387"/>
      <c r="G25" s="387"/>
      <c r="H25" s="387"/>
      <c r="I25" s="387"/>
      <c r="J25" s="387"/>
      <c r="K25" s="315"/>
    </row>
    <row r="26" spans="1:11">
      <c r="A26" s="309"/>
      <c r="B26" s="314"/>
      <c r="C26" s="311"/>
      <c r="D26" s="311"/>
      <c r="E26" s="311"/>
      <c r="F26" s="311"/>
      <c r="G26" s="311"/>
      <c r="H26" s="312"/>
      <c r="I26" s="313"/>
      <c r="J26" s="313"/>
      <c r="K26" s="315"/>
    </row>
    <row r="27" spans="1:11">
      <c r="A27" s="317"/>
      <c r="B27" s="291" t="s">
        <v>243</v>
      </c>
      <c r="C27" s="292"/>
      <c r="D27" s="318"/>
      <c r="E27" s="318"/>
      <c r="F27" s="252"/>
      <c r="G27" s="319" t="s">
        <v>244</v>
      </c>
      <c r="H27" s="252"/>
      <c r="I27" s="289"/>
      <c r="J27" s="289"/>
      <c r="K27" s="320"/>
    </row>
    <row r="28" spans="1:11">
      <c r="A28" s="317"/>
      <c r="B28" s="291" t="s">
        <v>245</v>
      </c>
      <c r="C28" s="294"/>
      <c r="D28" s="321" t="s">
        <v>246</v>
      </c>
      <c r="E28" s="296"/>
      <c r="F28" s="252"/>
      <c r="G28" s="252"/>
      <c r="H28" s="252"/>
      <c r="I28" s="289"/>
      <c r="J28" s="289"/>
      <c r="K28" s="320"/>
    </row>
    <row r="29" spans="1:11">
      <c r="A29" s="317"/>
      <c r="B29" s="297" t="s">
        <v>247</v>
      </c>
      <c r="C29" s="298"/>
      <c r="D29" s="321" t="s">
        <v>246</v>
      </c>
      <c r="E29" s="299"/>
      <c r="F29" s="252"/>
      <c r="G29" s="252"/>
      <c r="H29" s="252"/>
      <c r="I29" s="289"/>
      <c r="J29" s="289"/>
      <c r="K29" s="320"/>
    </row>
    <row r="30" spans="1:11">
      <c r="A30" s="317"/>
      <c r="B30" s="297" t="s">
        <v>248</v>
      </c>
      <c r="C30" s="300"/>
      <c r="D30" s="321" t="s">
        <v>246</v>
      </c>
      <c r="E30" s="299"/>
      <c r="F30" s="252"/>
      <c r="G30" s="252"/>
      <c r="H30" s="252"/>
      <c r="I30" s="289"/>
      <c r="J30" s="289"/>
      <c r="K30" s="320"/>
    </row>
    <row r="31" spans="1:11" ht="15" thickBot="1">
      <c r="A31" s="322"/>
      <c r="B31" s="302" t="s">
        <v>249</v>
      </c>
      <c r="C31" s="303"/>
      <c r="D31" s="323" t="s">
        <v>246</v>
      </c>
      <c r="E31" s="304"/>
      <c r="F31" s="324"/>
      <c r="G31" s="324"/>
      <c r="H31" s="324"/>
      <c r="I31" s="305"/>
      <c r="J31" s="305"/>
      <c r="K31" s="325"/>
    </row>
  </sheetData>
  <mergeCells count="13">
    <mergeCell ref="B21:H21"/>
    <mergeCell ref="B25:J25"/>
    <mergeCell ref="A1:K1"/>
    <mergeCell ref="A2:K2"/>
    <mergeCell ref="A3:K3"/>
    <mergeCell ref="A5:K5"/>
    <mergeCell ref="I6:K6"/>
    <mergeCell ref="A7:A8"/>
    <mergeCell ref="B7:B8"/>
    <mergeCell ref="C7:C8"/>
    <mergeCell ref="D7:D8"/>
    <mergeCell ref="G7:H7"/>
    <mergeCell ref="E7:F7"/>
  </mergeCells>
  <pageMargins left="0.5" right="0.25" top="0.75" bottom="0.75" header="0.3" footer="0.3"/>
  <pageSetup paperSize="9" scale="80" orientation="landscape" horizontalDpi="300" verticalDpi="300" r:id="rId1"/>
  <headerFooter>
    <oddHeader>&amp;LKohalpur Nepalgunj 132 kV Transmission Line Project&amp;RSchedule No. 2A</oddHead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7"/>
  <sheetViews>
    <sheetView view="pageBreakPreview" topLeftCell="A4" zoomScale="102" zoomScaleNormal="100" zoomScaleSheetLayoutView="102" workbookViewId="0">
      <selection activeCell="N18" sqref="N18"/>
    </sheetView>
  </sheetViews>
  <sheetFormatPr defaultRowHeight="14.4"/>
  <cols>
    <col min="1" max="1" width="8.5546875" customWidth="1"/>
    <col min="2" max="2" width="74" customWidth="1"/>
    <col min="3" max="4" width="8.77734375" customWidth="1"/>
    <col min="5" max="5" width="10.77734375" customWidth="1"/>
    <col min="6" max="7" width="11" customWidth="1"/>
    <col min="8" max="8" width="12.109375" customWidth="1"/>
    <col min="9" max="9" width="11.21875" customWidth="1"/>
  </cols>
  <sheetData>
    <row r="1" spans="1:9" ht="24.6">
      <c r="A1" s="388" t="s">
        <v>0</v>
      </c>
      <c r="B1" s="389"/>
      <c r="C1" s="389"/>
      <c r="D1" s="389"/>
      <c r="E1" s="389"/>
      <c r="F1" s="389"/>
      <c r="G1" s="389"/>
      <c r="H1" s="389"/>
      <c r="I1" s="390"/>
    </row>
    <row r="2" spans="1:9" ht="15">
      <c r="A2" s="414" t="s">
        <v>1</v>
      </c>
      <c r="B2" s="415"/>
      <c r="C2" s="415"/>
      <c r="D2" s="415"/>
      <c r="E2" s="415"/>
      <c r="F2" s="415"/>
      <c r="G2" s="415"/>
      <c r="H2" s="415"/>
      <c r="I2" s="416"/>
    </row>
    <row r="3" spans="1:9" ht="17.399999999999999">
      <c r="A3" s="417" t="s">
        <v>2</v>
      </c>
      <c r="B3" s="418"/>
      <c r="C3" s="418"/>
      <c r="D3" s="418"/>
      <c r="E3" s="418"/>
      <c r="F3" s="418"/>
      <c r="G3" s="418"/>
      <c r="H3" s="418"/>
      <c r="I3" s="419"/>
    </row>
    <row r="4" spans="1:9" ht="15">
      <c r="A4" s="210" t="s">
        <v>3</v>
      </c>
      <c r="B4" s="19"/>
      <c r="C4" s="20"/>
      <c r="D4" s="20"/>
      <c r="E4" s="20"/>
      <c r="F4" s="20"/>
      <c r="G4" s="20"/>
      <c r="H4" s="21"/>
      <c r="I4" s="277"/>
    </row>
    <row r="5" spans="1:9" ht="30.6" customHeight="1">
      <c r="A5" s="397" t="s">
        <v>310</v>
      </c>
      <c r="B5" s="398"/>
      <c r="C5" s="398"/>
      <c r="D5" s="398"/>
      <c r="E5" s="398"/>
      <c r="F5" s="398"/>
      <c r="G5" s="398"/>
      <c r="H5" s="398"/>
      <c r="I5" s="399"/>
    </row>
    <row r="6" spans="1:9">
      <c r="A6" s="278"/>
      <c r="B6" s="190"/>
      <c r="C6" s="190"/>
      <c r="D6" s="190"/>
      <c r="E6" s="190"/>
      <c r="F6" s="190"/>
      <c r="G6" s="190"/>
      <c r="H6" s="190"/>
      <c r="I6" s="279"/>
    </row>
    <row r="7" spans="1:9" ht="15.6" thickBot="1">
      <c r="A7" s="420" t="s">
        <v>281</v>
      </c>
      <c r="B7" s="421"/>
      <c r="C7" s="421"/>
      <c r="D7" s="421"/>
      <c r="E7" s="421"/>
      <c r="F7" s="421"/>
      <c r="G7" s="192"/>
      <c r="H7" s="280"/>
      <c r="I7" s="277"/>
    </row>
    <row r="8" spans="1:9">
      <c r="A8" s="422" t="s">
        <v>4</v>
      </c>
      <c r="B8" s="424" t="s">
        <v>5</v>
      </c>
      <c r="C8" s="426" t="s">
        <v>29</v>
      </c>
      <c r="D8" s="427"/>
      <c r="E8" s="428" t="s">
        <v>30</v>
      </c>
      <c r="F8" s="429"/>
      <c r="G8" s="428" t="s">
        <v>31</v>
      </c>
      <c r="H8" s="429"/>
      <c r="I8" s="412" t="s">
        <v>25</v>
      </c>
    </row>
    <row r="9" spans="1:9" ht="55.8" thickBot="1">
      <c r="A9" s="423"/>
      <c r="B9" s="425"/>
      <c r="C9" s="22" t="s">
        <v>9</v>
      </c>
      <c r="D9" s="23" t="s">
        <v>10</v>
      </c>
      <c r="E9" s="24" t="s">
        <v>300</v>
      </c>
      <c r="F9" s="25" t="s">
        <v>301</v>
      </c>
      <c r="G9" s="24" t="s">
        <v>300</v>
      </c>
      <c r="H9" s="25" t="s">
        <v>301</v>
      </c>
      <c r="I9" s="413"/>
    </row>
    <row r="10" spans="1:9" ht="15">
      <c r="A10" s="26">
        <v>1</v>
      </c>
      <c r="B10" s="27">
        <v>2</v>
      </c>
      <c r="C10" s="27">
        <v>3</v>
      </c>
      <c r="D10" s="27">
        <v>4</v>
      </c>
      <c r="E10" s="27">
        <v>5</v>
      </c>
      <c r="F10" s="27">
        <v>6</v>
      </c>
      <c r="G10" s="27" t="s">
        <v>32</v>
      </c>
      <c r="H10" s="27" t="s">
        <v>33</v>
      </c>
      <c r="I10" s="28"/>
    </row>
    <row r="11" spans="1:9" ht="15">
      <c r="A11" s="26"/>
      <c r="B11" s="27"/>
      <c r="C11" s="27"/>
      <c r="D11" s="27"/>
      <c r="E11" s="27"/>
      <c r="F11" s="27"/>
      <c r="G11" s="27"/>
      <c r="H11" s="27"/>
      <c r="I11" s="28"/>
    </row>
    <row r="12" spans="1:9">
      <c r="A12" s="281">
        <v>1</v>
      </c>
      <c r="B12" s="140" t="s">
        <v>280</v>
      </c>
      <c r="C12" s="74"/>
      <c r="D12" s="74"/>
      <c r="E12" s="74"/>
      <c r="F12" s="74"/>
      <c r="G12" s="74"/>
      <c r="H12" s="74"/>
      <c r="I12" s="213"/>
    </row>
    <row r="13" spans="1:9">
      <c r="A13" s="281" t="s">
        <v>147</v>
      </c>
      <c r="B13" s="141" t="s">
        <v>180</v>
      </c>
      <c r="C13" s="142" t="s">
        <v>283</v>
      </c>
      <c r="D13" s="142">
        <v>1</v>
      </c>
      <c r="E13" s="74"/>
      <c r="F13" s="74"/>
      <c r="G13" s="74"/>
      <c r="H13" s="74"/>
      <c r="I13" s="213"/>
    </row>
    <row r="14" spans="1:9">
      <c r="A14" s="281" t="s">
        <v>148</v>
      </c>
      <c r="B14" s="141" t="s">
        <v>181</v>
      </c>
      <c r="C14" s="142" t="s">
        <v>283</v>
      </c>
      <c r="D14" s="142">
        <v>1</v>
      </c>
      <c r="E14" s="354"/>
      <c r="F14" s="74"/>
      <c r="G14" s="74"/>
      <c r="H14" s="74"/>
      <c r="I14" s="213"/>
    </row>
    <row r="15" spans="1:9">
      <c r="A15" s="281" t="s">
        <v>149</v>
      </c>
      <c r="B15" s="141" t="s">
        <v>278</v>
      </c>
      <c r="C15" s="142" t="s">
        <v>283</v>
      </c>
      <c r="D15" s="142">
        <v>1</v>
      </c>
      <c r="E15" s="354"/>
      <c r="F15" s="74"/>
      <c r="G15" s="74"/>
      <c r="H15" s="74"/>
      <c r="I15" s="213"/>
    </row>
    <row r="16" spans="1:9">
      <c r="A16" s="281" t="s">
        <v>150</v>
      </c>
      <c r="B16" s="141" t="s">
        <v>279</v>
      </c>
      <c r="C16" s="142" t="s">
        <v>283</v>
      </c>
      <c r="D16" s="142">
        <v>1</v>
      </c>
      <c r="E16" s="354"/>
      <c r="F16" s="74"/>
      <c r="G16" s="74"/>
      <c r="H16" s="74"/>
      <c r="I16" s="213"/>
    </row>
    <row r="17" spans="1:9">
      <c r="A17" s="281"/>
      <c r="B17" s="189" t="s">
        <v>282</v>
      </c>
      <c r="C17" s="142"/>
      <c r="D17" s="142"/>
      <c r="E17" s="74"/>
      <c r="F17" s="74"/>
      <c r="G17" s="74"/>
      <c r="H17" s="74"/>
      <c r="I17" s="213"/>
    </row>
    <row r="18" spans="1:9" ht="25.95" customHeight="1">
      <c r="A18" s="410" t="s">
        <v>264</v>
      </c>
      <c r="B18" s="411"/>
      <c r="C18" s="411"/>
      <c r="D18" s="411"/>
      <c r="E18" s="411"/>
      <c r="F18" s="175"/>
      <c r="G18" s="175"/>
      <c r="H18" s="175"/>
      <c r="I18" s="282"/>
    </row>
    <row r="19" spans="1:9" ht="15">
      <c r="A19" s="283"/>
      <c r="B19" s="284"/>
      <c r="C19" s="285"/>
      <c r="D19" s="285"/>
      <c r="E19" s="285"/>
      <c r="F19" s="285"/>
      <c r="G19" s="285"/>
      <c r="H19" s="285"/>
      <c r="I19" s="286"/>
    </row>
    <row r="20" spans="1:9">
      <c r="A20" s="287"/>
      <c r="B20" s="288"/>
      <c r="C20" s="289"/>
      <c r="D20" s="290"/>
      <c r="E20" s="290"/>
      <c r="F20" s="289"/>
      <c r="G20" s="289"/>
      <c r="H20" s="289"/>
      <c r="I20" s="231"/>
    </row>
    <row r="21" spans="1:9">
      <c r="A21" s="287"/>
      <c r="B21" s="289" t="s">
        <v>250</v>
      </c>
      <c r="C21" s="289"/>
      <c r="D21" s="290"/>
      <c r="E21" s="290"/>
      <c r="F21" s="289"/>
      <c r="G21" s="289"/>
      <c r="H21" s="289"/>
      <c r="I21" s="231"/>
    </row>
    <row r="22" spans="1:9">
      <c r="A22" s="287"/>
      <c r="B22" s="288"/>
      <c r="C22" s="289"/>
      <c r="D22" s="290"/>
      <c r="E22" s="290"/>
      <c r="F22" s="289"/>
      <c r="G22" s="289"/>
      <c r="H22" s="289"/>
      <c r="I22" s="231"/>
    </row>
    <row r="23" spans="1:9">
      <c r="A23" s="287"/>
      <c r="B23" s="291" t="s">
        <v>243</v>
      </c>
      <c r="C23" s="292"/>
      <c r="D23" s="292"/>
      <c r="E23" s="292"/>
      <c r="F23" s="293" t="s">
        <v>246</v>
      </c>
      <c r="G23" s="293"/>
      <c r="H23" s="289"/>
      <c r="I23" s="231"/>
    </row>
    <row r="24" spans="1:9">
      <c r="A24" s="287"/>
      <c r="B24" s="291" t="s">
        <v>245</v>
      </c>
      <c r="C24" s="294"/>
      <c r="D24" s="295"/>
      <c r="E24" s="295"/>
      <c r="F24" s="296"/>
      <c r="G24" s="296"/>
      <c r="H24" s="289"/>
      <c r="I24" s="231"/>
    </row>
    <row r="25" spans="1:9">
      <c r="A25" s="287"/>
      <c r="B25" s="297" t="s">
        <v>247</v>
      </c>
      <c r="C25" s="298"/>
      <c r="D25" s="298"/>
      <c r="E25" s="298"/>
      <c r="F25" s="299"/>
      <c r="G25" s="299"/>
      <c r="H25" s="289"/>
      <c r="I25" s="231"/>
    </row>
    <row r="26" spans="1:9">
      <c r="A26" s="287"/>
      <c r="B26" s="297" t="s">
        <v>248</v>
      </c>
      <c r="C26" s="300"/>
      <c r="D26" s="300"/>
      <c r="E26" s="300"/>
      <c r="F26" s="299"/>
      <c r="G26" s="299"/>
      <c r="H26" s="289"/>
      <c r="I26" s="231"/>
    </row>
    <row r="27" spans="1:9" ht="15" thickBot="1">
      <c r="A27" s="301"/>
      <c r="B27" s="302" t="s">
        <v>249</v>
      </c>
      <c r="C27" s="303"/>
      <c r="D27" s="303"/>
      <c r="E27" s="303"/>
      <c r="F27" s="304"/>
      <c r="G27" s="304"/>
      <c r="H27" s="305"/>
      <c r="I27" s="306"/>
    </row>
  </sheetData>
  <mergeCells count="12">
    <mergeCell ref="A18:E18"/>
    <mergeCell ref="I8:I9"/>
    <mergeCell ref="A1:I1"/>
    <mergeCell ref="A2:I2"/>
    <mergeCell ref="A3:I3"/>
    <mergeCell ref="A5:I5"/>
    <mergeCell ref="A7:F7"/>
    <mergeCell ref="A8:A9"/>
    <mergeCell ref="B8:B9"/>
    <mergeCell ref="C8:D8"/>
    <mergeCell ref="E8:F8"/>
    <mergeCell ref="G8:H8"/>
  </mergeCells>
  <pageMargins left="0.25" right="0.25" top="0.75" bottom="0.75" header="0.3" footer="0.3"/>
  <pageSetup paperSize="9" scale="90" orientation="landscape" r:id="rId1"/>
  <headerFooter>
    <oddHeader>&amp;LKohalpur Nepalgunj 132 kV Transmission Line Project&amp;RSchedule No. 3A</oddHeader>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0"/>
  <sheetViews>
    <sheetView tabSelected="1" view="pageBreakPreview" topLeftCell="A93" zoomScale="90" zoomScaleNormal="94" zoomScaleSheetLayoutView="90" workbookViewId="0">
      <selection activeCell="B26" sqref="B26"/>
    </sheetView>
  </sheetViews>
  <sheetFormatPr defaultRowHeight="14.4"/>
  <cols>
    <col min="1" max="1" width="10.6640625" customWidth="1"/>
    <col min="2" max="2" width="90.33203125" customWidth="1"/>
    <col min="3" max="3" width="10.44140625" customWidth="1"/>
    <col min="4" max="4" width="10.33203125" customWidth="1"/>
    <col min="5" max="5" width="13.33203125" customWidth="1"/>
    <col min="6" max="6" width="17.6640625" customWidth="1"/>
    <col min="7" max="7" width="16.33203125" customWidth="1"/>
  </cols>
  <sheetData>
    <row r="1" spans="1:7" ht="24.6">
      <c r="A1" s="433" t="s">
        <v>0</v>
      </c>
      <c r="B1" s="434"/>
      <c r="C1" s="434"/>
      <c r="D1" s="434"/>
      <c r="E1" s="434"/>
      <c r="F1" s="434"/>
      <c r="G1" s="435"/>
    </row>
    <row r="2" spans="1:7" ht="15">
      <c r="A2" s="436" t="s">
        <v>1</v>
      </c>
      <c r="B2" s="437"/>
      <c r="C2" s="437"/>
      <c r="D2" s="437"/>
      <c r="E2" s="437"/>
      <c r="F2" s="437"/>
      <c r="G2" s="438"/>
    </row>
    <row r="3" spans="1:7" ht="17.399999999999999">
      <c r="A3" s="368" t="s">
        <v>2</v>
      </c>
      <c r="B3" s="369"/>
      <c r="C3" s="369"/>
      <c r="D3" s="369"/>
      <c r="E3" s="369"/>
      <c r="F3" s="369"/>
      <c r="G3" s="370"/>
    </row>
    <row r="4" spans="1:7" ht="20.399999999999999">
      <c r="A4" s="210" t="s">
        <v>3</v>
      </c>
      <c r="B4" s="198"/>
      <c r="C4" s="199"/>
      <c r="D4" s="199"/>
      <c r="E4" s="199"/>
      <c r="F4" s="199"/>
      <c r="G4" s="255"/>
    </row>
    <row r="5" spans="1:7" ht="29.4" customHeight="1">
      <c r="A5" s="439" t="s">
        <v>313</v>
      </c>
      <c r="B5" s="440"/>
      <c r="C5" s="440"/>
      <c r="D5" s="440"/>
      <c r="E5" s="440"/>
      <c r="F5" s="440"/>
      <c r="G5" s="441"/>
    </row>
    <row r="6" spans="1:7" ht="15" thickBot="1">
      <c r="A6" s="256" t="s">
        <v>266</v>
      </c>
      <c r="B6" s="1"/>
      <c r="C6" s="2"/>
      <c r="D6" s="3"/>
      <c r="E6" s="200"/>
      <c r="F6" s="3"/>
      <c r="G6" s="257"/>
    </row>
    <row r="7" spans="1:7">
      <c r="A7" s="374" t="s">
        <v>4</v>
      </c>
      <c r="B7" s="376" t="s">
        <v>5</v>
      </c>
      <c r="C7" s="378" t="s">
        <v>6</v>
      </c>
      <c r="D7" s="379"/>
      <c r="E7" s="378" t="s">
        <v>34</v>
      </c>
      <c r="F7" s="382"/>
      <c r="G7" s="383" t="s">
        <v>8</v>
      </c>
    </row>
    <row r="8" spans="1:7">
      <c r="A8" s="375"/>
      <c r="B8" s="377"/>
      <c r="C8" s="380"/>
      <c r="D8" s="381"/>
      <c r="E8" s="385" t="s">
        <v>302</v>
      </c>
      <c r="F8" s="385"/>
      <c r="G8" s="384"/>
    </row>
    <row r="9" spans="1:7" ht="15" thickBot="1">
      <c r="A9" s="442"/>
      <c r="B9" s="443"/>
      <c r="C9" s="193" t="s">
        <v>9</v>
      </c>
      <c r="D9" s="193" t="s">
        <v>10</v>
      </c>
      <c r="E9" s="193" t="s">
        <v>11</v>
      </c>
      <c r="F9" s="4" t="s">
        <v>12</v>
      </c>
      <c r="G9" s="444"/>
    </row>
    <row r="10" spans="1:7">
      <c r="A10" s="258" t="s">
        <v>13</v>
      </c>
      <c r="B10" s="5" t="s">
        <v>14</v>
      </c>
      <c r="C10" s="5" t="s">
        <v>15</v>
      </c>
      <c r="D10" s="5" t="s">
        <v>16</v>
      </c>
      <c r="E10" s="5" t="s">
        <v>17</v>
      </c>
      <c r="F10" s="5" t="s">
        <v>18</v>
      </c>
      <c r="G10" s="259"/>
    </row>
    <row r="11" spans="1:7">
      <c r="A11" s="260">
        <v>1</v>
      </c>
      <c r="B11" s="143" t="s">
        <v>182</v>
      </c>
      <c r="C11" s="99"/>
      <c r="D11" s="99"/>
      <c r="E11" s="99"/>
      <c r="F11" s="99"/>
      <c r="G11" s="261"/>
    </row>
    <row r="12" spans="1:7" ht="28.8">
      <c r="A12" s="262" t="s">
        <v>147</v>
      </c>
      <c r="B12" s="144" t="s">
        <v>183</v>
      </c>
      <c r="C12" s="154" t="s">
        <v>221</v>
      </c>
      <c r="D12" s="155">
        <v>10</v>
      </c>
      <c r="E12" s="347"/>
      <c r="F12" s="347"/>
      <c r="G12" s="261"/>
    </row>
    <row r="13" spans="1:7">
      <c r="A13" s="262" t="s">
        <v>148</v>
      </c>
      <c r="B13" s="145" t="s">
        <v>184</v>
      </c>
      <c r="C13" s="154" t="s">
        <v>221</v>
      </c>
      <c r="D13" s="155">
        <v>2</v>
      </c>
      <c r="E13" s="347"/>
      <c r="F13" s="347"/>
      <c r="G13" s="261"/>
    </row>
    <row r="14" spans="1:7">
      <c r="A14" s="262" t="s">
        <v>149</v>
      </c>
      <c r="B14" s="145" t="s">
        <v>185</v>
      </c>
      <c r="C14" s="154" t="s">
        <v>158</v>
      </c>
      <c r="D14" s="155">
        <v>1</v>
      </c>
      <c r="E14" s="347"/>
      <c r="F14" s="347"/>
      <c r="G14" s="261"/>
    </row>
    <row r="15" spans="1:7">
      <c r="A15" s="260">
        <v>2</v>
      </c>
      <c r="B15" s="146" t="s">
        <v>186</v>
      </c>
      <c r="C15" s="156"/>
      <c r="D15" s="157"/>
      <c r="E15" s="347"/>
      <c r="F15" s="347"/>
      <c r="G15" s="261"/>
    </row>
    <row r="16" spans="1:7">
      <c r="A16" s="262" t="s">
        <v>147</v>
      </c>
      <c r="B16" s="145" t="s">
        <v>187</v>
      </c>
      <c r="C16" s="156" t="s">
        <v>222</v>
      </c>
      <c r="D16" s="157">
        <v>15</v>
      </c>
      <c r="E16" s="347"/>
      <c r="F16" s="347"/>
      <c r="G16" s="261"/>
    </row>
    <row r="17" spans="1:7">
      <c r="A17" s="262" t="s">
        <v>148</v>
      </c>
      <c r="B17" s="144" t="s">
        <v>188</v>
      </c>
      <c r="C17" s="156" t="s">
        <v>222</v>
      </c>
      <c r="D17" s="157">
        <v>10</v>
      </c>
      <c r="E17" s="347"/>
      <c r="F17" s="347"/>
      <c r="G17" s="261"/>
    </row>
    <row r="18" spans="1:7">
      <c r="A18" s="262" t="s">
        <v>149</v>
      </c>
      <c r="B18" s="144" t="s">
        <v>189</v>
      </c>
      <c r="C18" s="156" t="s">
        <v>222</v>
      </c>
      <c r="D18" s="157">
        <v>1</v>
      </c>
      <c r="E18" s="347"/>
      <c r="F18" s="347"/>
      <c r="G18" s="261"/>
    </row>
    <row r="19" spans="1:7">
      <c r="A19" s="262" t="s">
        <v>150</v>
      </c>
      <c r="B19" s="144" t="s">
        <v>190</v>
      </c>
      <c r="C19" s="156" t="s">
        <v>222</v>
      </c>
      <c r="D19" s="157">
        <v>2</v>
      </c>
      <c r="E19" s="347"/>
      <c r="F19" s="347"/>
      <c r="G19" s="261"/>
    </row>
    <row r="20" spans="1:7">
      <c r="A20" s="262" t="s">
        <v>151</v>
      </c>
      <c r="B20" s="144" t="s">
        <v>191</v>
      </c>
      <c r="C20" s="156" t="s">
        <v>222</v>
      </c>
      <c r="D20" s="157">
        <v>8</v>
      </c>
      <c r="E20" s="347"/>
      <c r="F20" s="347"/>
      <c r="G20" s="261"/>
    </row>
    <row r="21" spans="1:7">
      <c r="A21" s="262" t="s">
        <v>152</v>
      </c>
      <c r="B21" s="144" t="s">
        <v>192</v>
      </c>
      <c r="C21" s="156" t="s">
        <v>222</v>
      </c>
      <c r="D21" s="157">
        <v>36</v>
      </c>
      <c r="E21" s="347"/>
      <c r="F21" s="347"/>
      <c r="G21" s="261"/>
    </row>
    <row r="22" spans="1:7">
      <c r="A22" s="263">
        <v>3</v>
      </c>
      <c r="B22" s="146" t="s">
        <v>193</v>
      </c>
      <c r="C22" s="156"/>
      <c r="D22" s="157"/>
      <c r="E22" s="347"/>
      <c r="F22" s="347"/>
      <c r="G22" s="261"/>
    </row>
    <row r="23" spans="1:7">
      <c r="A23" s="262" t="s">
        <v>147</v>
      </c>
      <c r="B23" s="144" t="s">
        <v>194</v>
      </c>
      <c r="C23" s="156" t="s">
        <v>223</v>
      </c>
      <c r="D23" s="157">
        <v>1500</v>
      </c>
      <c r="E23" s="347"/>
      <c r="F23" s="347"/>
      <c r="G23" s="261"/>
    </row>
    <row r="24" spans="1:7">
      <c r="A24" s="262" t="s">
        <v>148</v>
      </c>
      <c r="B24" s="144" t="s">
        <v>195</v>
      </c>
      <c r="C24" s="156" t="s">
        <v>223</v>
      </c>
      <c r="D24" s="157">
        <v>500</v>
      </c>
      <c r="E24" s="347"/>
      <c r="F24" s="347"/>
      <c r="G24" s="261"/>
    </row>
    <row r="25" spans="1:7">
      <c r="A25" s="262" t="s">
        <v>149</v>
      </c>
      <c r="B25" s="144" t="s">
        <v>189</v>
      </c>
      <c r="C25" s="156" t="s">
        <v>223</v>
      </c>
      <c r="D25" s="157">
        <v>50</v>
      </c>
      <c r="E25" s="347"/>
      <c r="F25" s="347"/>
      <c r="G25" s="261"/>
    </row>
    <row r="26" spans="1:7" ht="28.8">
      <c r="A26" s="260">
        <v>4</v>
      </c>
      <c r="B26" s="147" t="s">
        <v>196</v>
      </c>
      <c r="C26" s="156"/>
      <c r="D26" s="157"/>
      <c r="E26" s="347"/>
      <c r="F26" s="347"/>
      <c r="G26" s="261"/>
    </row>
    <row r="27" spans="1:7">
      <c r="A27" s="264">
        <v>4.0999999999999996</v>
      </c>
      <c r="B27" s="148" t="str">
        <f>Sch_1!B13</f>
        <v>Tower Type QA(Design of (a),(b) and (c) to be provided by Employer)</v>
      </c>
      <c r="C27" s="156"/>
      <c r="D27" s="157"/>
      <c r="E27" s="347"/>
      <c r="F27" s="347"/>
      <c r="G27" s="261"/>
    </row>
    <row r="28" spans="1:7">
      <c r="A28" s="262" t="s">
        <v>147</v>
      </c>
      <c r="B28" s="149" t="str">
        <f>Sch_1!B14</f>
        <v>Stubs - 76 Nos./Leg</v>
      </c>
      <c r="C28" s="156" t="s">
        <v>154</v>
      </c>
      <c r="D28" s="157">
        <f>Sch_1!D14</f>
        <v>76</v>
      </c>
      <c r="E28" s="357"/>
      <c r="F28" s="347"/>
      <c r="G28" s="261"/>
    </row>
    <row r="29" spans="1:7">
      <c r="A29" s="262" t="s">
        <v>148</v>
      </c>
      <c r="B29" s="149" t="str">
        <f>Sch_1!B15</f>
        <v>Basic Body- 19 Nos.</v>
      </c>
      <c r="C29" s="156" t="s">
        <v>154</v>
      </c>
      <c r="D29" s="157">
        <f>Sch_1!D15</f>
        <v>19</v>
      </c>
      <c r="E29" s="357"/>
      <c r="F29" s="347"/>
      <c r="G29" s="261"/>
    </row>
    <row r="30" spans="1:7">
      <c r="A30" s="262" t="s">
        <v>150</v>
      </c>
      <c r="B30" s="149" t="str">
        <f>Sch_1!B16</f>
        <v>QA +/- 0M Body Extension-16 Nos.</v>
      </c>
      <c r="C30" s="156" t="s">
        <v>154</v>
      </c>
      <c r="D30" s="157">
        <f>Sch_1!D16</f>
        <v>16</v>
      </c>
      <c r="E30" s="357"/>
      <c r="F30" s="347"/>
      <c r="G30" s="261"/>
    </row>
    <row r="31" spans="1:7">
      <c r="A31" s="262" t="s">
        <v>151</v>
      </c>
      <c r="B31" s="149" t="str">
        <f>Sch_1!B17</f>
        <v>QA +3M Body Extension-3 Nos.</v>
      </c>
      <c r="C31" s="156" t="s">
        <v>154</v>
      </c>
      <c r="D31" s="157">
        <f>Sch_1!D17</f>
        <v>3</v>
      </c>
      <c r="E31" s="357"/>
      <c r="F31" s="347"/>
      <c r="G31" s="261"/>
    </row>
    <row r="32" spans="1:7">
      <c r="A32" s="264">
        <v>4.2</v>
      </c>
      <c r="B32" s="148" t="str">
        <f>Sch_1!B18</f>
        <v>Tower Type QB</v>
      </c>
      <c r="C32" s="156"/>
      <c r="D32" s="157"/>
      <c r="E32" s="347"/>
      <c r="F32" s="347"/>
      <c r="G32" s="261"/>
    </row>
    <row r="33" spans="1:7">
      <c r="A33" s="262" t="s">
        <v>147</v>
      </c>
      <c r="B33" s="149" t="str">
        <f>Sch_1!B19</f>
        <v>Stub- 32 Nos.</v>
      </c>
      <c r="C33" s="156" t="s">
        <v>154</v>
      </c>
      <c r="D33" s="157">
        <f>Sch_1!D19</f>
        <v>32</v>
      </c>
      <c r="E33" s="355"/>
      <c r="F33" s="347"/>
      <c r="G33" s="261"/>
    </row>
    <row r="34" spans="1:7">
      <c r="A34" s="262" t="s">
        <v>148</v>
      </c>
      <c r="B34" s="149" t="str">
        <f>Sch_1!B20</f>
        <v>Basic Body-8 Nos.</v>
      </c>
      <c r="C34" s="156" t="s">
        <v>154</v>
      </c>
      <c r="D34" s="157">
        <f>Sch_1!D20</f>
        <v>8</v>
      </c>
      <c r="E34" s="355"/>
      <c r="F34" s="355"/>
      <c r="G34" s="261"/>
    </row>
    <row r="35" spans="1:7">
      <c r="A35" s="262" t="s">
        <v>150</v>
      </c>
      <c r="B35" s="149" t="str">
        <f>Sch_1!B21</f>
        <v>QB +/- 0M Body Extension = 6 Nos.</v>
      </c>
      <c r="C35" s="156" t="s">
        <v>154</v>
      </c>
      <c r="D35" s="157">
        <f>Sch_1!D21</f>
        <v>6</v>
      </c>
      <c r="E35" s="355"/>
      <c r="F35" s="355"/>
      <c r="G35" s="261"/>
    </row>
    <row r="36" spans="1:7">
      <c r="A36" s="262" t="s">
        <v>151</v>
      </c>
      <c r="B36" s="149" t="str">
        <f>Sch_1!B22</f>
        <v>QB +3M Body Extension=1 Nos.</v>
      </c>
      <c r="C36" s="156" t="s">
        <v>154</v>
      </c>
      <c r="D36" s="157">
        <f>Sch_1!D22</f>
        <v>1</v>
      </c>
      <c r="E36" s="355"/>
      <c r="F36" s="355"/>
      <c r="G36" s="261"/>
    </row>
    <row r="37" spans="1:7">
      <c r="A37" s="262" t="s">
        <v>152</v>
      </c>
      <c r="B37" s="149" t="str">
        <f>Sch_1!B23</f>
        <v>QB +6M Body Extension=1 Nos.</v>
      </c>
      <c r="C37" s="156" t="s">
        <v>154</v>
      </c>
      <c r="D37" s="157">
        <f>Sch_1!D23</f>
        <v>1</v>
      </c>
      <c r="E37" s="355"/>
      <c r="F37" s="355"/>
      <c r="G37" s="261"/>
    </row>
    <row r="38" spans="1:7">
      <c r="A38" s="264">
        <v>4.3</v>
      </c>
      <c r="B38" s="148" t="str">
        <f>Sch_1!B24</f>
        <v>Tower Type QC</v>
      </c>
      <c r="C38" s="156"/>
      <c r="D38" s="157"/>
      <c r="E38" s="355"/>
      <c r="F38" s="355"/>
      <c r="G38" s="261"/>
    </row>
    <row r="39" spans="1:7">
      <c r="A39" s="262" t="s">
        <v>147</v>
      </c>
      <c r="B39" s="149" t="str">
        <f>Sch_1!B25</f>
        <v>Stub</v>
      </c>
      <c r="C39" s="156" t="s">
        <v>154</v>
      </c>
      <c r="D39" s="157">
        <f>Sch_1!D25</f>
        <v>20</v>
      </c>
      <c r="E39" s="355"/>
      <c r="F39" s="355"/>
      <c r="G39" s="261"/>
    </row>
    <row r="40" spans="1:7">
      <c r="A40" s="262" t="s">
        <v>148</v>
      </c>
      <c r="B40" s="149" t="str">
        <f>Sch_1!B26</f>
        <v>Basic Body</v>
      </c>
      <c r="C40" s="156" t="s">
        <v>154</v>
      </c>
      <c r="D40" s="157">
        <f>Sch_1!D26</f>
        <v>5</v>
      </c>
      <c r="E40" s="355"/>
      <c r="F40" s="355"/>
      <c r="G40" s="261"/>
    </row>
    <row r="41" spans="1:7">
      <c r="A41" s="262" t="s">
        <v>150</v>
      </c>
      <c r="B41" s="149" t="str">
        <f>Sch_1!B27</f>
        <v>QC +/- 0M Body Extension</v>
      </c>
      <c r="C41" s="156" t="s">
        <v>154</v>
      </c>
      <c r="D41" s="157">
        <f>Sch_1!D27</f>
        <v>4</v>
      </c>
      <c r="E41" s="355"/>
      <c r="F41" s="355"/>
      <c r="G41" s="261"/>
    </row>
    <row r="42" spans="1:7">
      <c r="A42" s="262" t="s">
        <v>151</v>
      </c>
      <c r="B42" s="149" t="str">
        <f>Sch_1!B28</f>
        <v>QC + 3M Body Extension</v>
      </c>
      <c r="C42" s="156" t="s">
        <v>154</v>
      </c>
      <c r="D42" s="157">
        <f>Sch_1!D28</f>
        <v>1</v>
      </c>
      <c r="E42" s="355"/>
      <c r="F42" s="355"/>
      <c r="G42" s="261"/>
    </row>
    <row r="43" spans="1:7">
      <c r="A43" s="264">
        <v>4.4000000000000004</v>
      </c>
      <c r="B43" s="148" t="str">
        <f>Sch_1!B29</f>
        <v>Tower Type QD(Design of (a),(b) and (c) to be provided by Employer)</v>
      </c>
      <c r="C43" s="156"/>
      <c r="D43" s="157"/>
      <c r="E43" s="347"/>
      <c r="F43" s="347"/>
      <c r="G43" s="261"/>
    </row>
    <row r="44" spans="1:7">
      <c r="A44" s="262" t="s">
        <v>147</v>
      </c>
      <c r="B44" s="149" t="str">
        <f>Sch_1!B30</f>
        <v>Stub - 20 Nos.</v>
      </c>
      <c r="C44" s="156" t="s">
        <v>154</v>
      </c>
      <c r="D44" s="157">
        <f>Sch_1!D30</f>
        <v>20</v>
      </c>
      <c r="E44" s="357"/>
      <c r="F44" s="347"/>
      <c r="G44" s="261"/>
    </row>
    <row r="45" spans="1:7">
      <c r="A45" s="262" t="s">
        <v>148</v>
      </c>
      <c r="B45" s="149" t="str">
        <f>Sch_1!B31</f>
        <v>Basic Body- 5 Nos.</v>
      </c>
      <c r="C45" s="156" t="s">
        <v>154</v>
      </c>
      <c r="D45" s="157">
        <f>Sch_1!D31</f>
        <v>5</v>
      </c>
      <c r="E45" s="357"/>
      <c r="F45" s="347"/>
      <c r="G45" s="261"/>
    </row>
    <row r="46" spans="1:7">
      <c r="A46" s="262" t="s">
        <v>150</v>
      </c>
      <c r="B46" s="149" t="str">
        <f>Sch_1!B32</f>
        <v>QD +/- 0M Body Extension - 3 Nos.</v>
      </c>
      <c r="C46" s="156" t="s">
        <v>154</v>
      </c>
      <c r="D46" s="157">
        <f>Sch_1!D32</f>
        <v>3</v>
      </c>
      <c r="E46" s="357"/>
      <c r="F46" s="347"/>
      <c r="G46" s="261"/>
    </row>
    <row r="47" spans="1:7">
      <c r="A47" s="262" t="s">
        <v>151</v>
      </c>
      <c r="B47" s="149" t="str">
        <f>Sch_1!B33</f>
        <v>QD +3M Body Extension</v>
      </c>
      <c r="C47" s="156" t="s">
        <v>154</v>
      </c>
      <c r="D47" s="157">
        <f>Sch_1!D33</f>
        <v>1</v>
      </c>
      <c r="E47" s="357"/>
      <c r="F47" s="347"/>
      <c r="G47" s="261"/>
    </row>
    <row r="48" spans="1:7">
      <c r="A48" s="262" t="s">
        <v>152</v>
      </c>
      <c r="B48" s="149" t="str">
        <f>Sch_1!B34</f>
        <v>QD +9M Body Extension</v>
      </c>
      <c r="C48" s="156" t="s">
        <v>154</v>
      </c>
      <c r="D48" s="157">
        <f>Sch_1!D34</f>
        <v>1</v>
      </c>
      <c r="E48" s="357"/>
      <c r="F48" s="347"/>
      <c r="G48" s="261"/>
    </row>
    <row r="49" spans="1:7">
      <c r="A49" s="265">
        <v>4.4000000000000004</v>
      </c>
      <c r="B49" s="148" t="s">
        <v>236</v>
      </c>
      <c r="C49" s="156"/>
      <c r="D49" s="157"/>
      <c r="E49" s="357"/>
      <c r="F49" s="347"/>
      <c r="G49" s="261"/>
    </row>
    <row r="50" spans="1:7">
      <c r="A50" s="262" t="s">
        <v>147</v>
      </c>
      <c r="B50" s="149" t="s">
        <v>237</v>
      </c>
      <c r="C50" s="156" t="s">
        <v>154</v>
      </c>
      <c r="D50" s="157">
        <v>8</v>
      </c>
      <c r="E50" s="347"/>
      <c r="F50" s="347"/>
      <c r="G50" s="261"/>
    </row>
    <row r="51" spans="1:7">
      <c r="A51" s="262" t="s">
        <v>148</v>
      </c>
      <c r="B51" s="149" t="s">
        <v>238</v>
      </c>
      <c r="C51" s="156" t="s">
        <v>154</v>
      </c>
      <c r="D51" s="157">
        <v>2</v>
      </c>
      <c r="E51" s="347"/>
      <c r="F51" s="347"/>
      <c r="G51" s="261"/>
    </row>
    <row r="52" spans="1:7">
      <c r="A52" s="262" t="s">
        <v>151</v>
      </c>
      <c r="B52" s="149" t="s">
        <v>239</v>
      </c>
      <c r="C52" s="156" t="s">
        <v>154</v>
      </c>
      <c r="D52" s="157">
        <v>2</v>
      </c>
      <c r="E52" s="357"/>
      <c r="F52" s="347"/>
      <c r="G52" s="261"/>
    </row>
    <row r="53" spans="1:7">
      <c r="A53" s="266">
        <v>5</v>
      </c>
      <c r="B53" s="143" t="s">
        <v>197</v>
      </c>
      <c r="C53" s="158"/>
      <c r="D53" s="143"/>
      <c r="E53" s="357"/>
      <c r="F53" s="347"/>
      <c r="G53" s="261"/>
    </row>
    <row r="54" spans="1:7">
      <c r="A54" s="264">
        <v>5.0999999999999996</v>
      </c>
      <c r="B54" s="146" t="s">
        <v>198</v>
      </c>
      <c r="C54" s="156"/>
      <c r="D54" s="157"/>
      <c r="E54" s="357"/>
      <c r="F54" s="347"/>
      <c r="G54" s="261"/>
    </row>
    <row r="55" spans="1:7">
      <c r="A55" s="262" t="s">
        <v>147</v>
      </c>
      <c r="B55" s="144" t="s">
        <v>199</v>
      </c>
      <c r="C55" s="156" t="s">
        <v>154</v>
      </c>
      <c r="D55" s="157">
        <v>3</v>
      </c>
      <c r="E55" s="357"/>
      <c r="F55" s="347"/>
      <c r="G55" s="261"/>
    </row>
    <row r="56" spans="1:7">
      <c r="A56" s="262" t="s">
        <v>148</v>
      </c>
      <c r="B56" s="144" t="s">
        <v>200</v>
      </c>
      <c r="C56" s="156" t="s">
        <v>154</v>
      </c>
      <c r="D56" s="157">
        <v>8</v>
      </c>
      <c r="E56" s="357"/>
      <c r="F56" s="347"/>
      <c r="G56" s="261"/>
    </row>
    <row r="57" spans="1:7">
      <c r="A57" s="262" t="s">
        <v>149</v>
      </c>
      <c r="B57" s="144" t="s">
        <v>201</v>
      </c>
      <c r="C57" s="156" t="s">
        <v>154</v>
      </c>
      <c r="D57" s="157">
        <v>10</v>
      </c>
      <c r="E57" s="357"/>
      <c r="F57" s="347"/>
      <c r="G57" s="261"/>
    </row>
    <row r="58" spans="1:7">
      <c r="A58" s="262" t="s">
        <v>150</v>
      </c>
      <c r="B58" s="144" t="s">
        <v>202</v>
      </c>
      <c r="C58" s="156" t="s">
        <v>154</v>
      </c>
      <c r="D58" s="157">
        <v>1</v>
      </c>
      <c r="E58" s="357"/>
      <c r="F58" s="347"/>
      <c r="G58" s="261"/>
    </row>
    <row r="59" spans="1:7">
      <c r="A59" s="262" t="s">
        <v>151</v>
      </c>
      <c r="B59" s="144" t="s">
        <v>203</v>
      </c>
      <c r="C59" s="156" t="s">
        <v>154</v>
      </c>
      <c r="D59" s="157">
        <v>1</v>
      </c>
      <c r="E59" s="357"/>
      <c r="F59" s="347"/>
      <c r="G59" s="261"/>
    </row>
    <row r="60" spans="1:7">
      <c r="A60" s="262" t="s">
        <v>152</v>
      </c>
      <c r="B60" s="144" t="s">
        <v>204</v>
      </c>
      <c r="C60" s="156" t="s">
        <v>154</v>
      </c>
      <c r="D60" s="157">
        <v>1</v>
      </c>
      <c r="E60" s="357"/>
      <c r="F60" s="347"/>
      <c r="G60" s="261"/>
    </row>
    <row r="61" spans="1:7">
      <c r="A61" s="262" t="s">
        <v>153</v>
      </c>
      <c r="B61" s="144" t="s">
        <v>189</v>
      </c>
      <c r="C61" s="156" t="s">
        <v>154</v>
      </c>
      <c r="D61" s="157">
        <v>1</v>
      </c>
      <c r="E61" s="357"/>
      <c r="F61" s="347"/>
      <c r="G61" s="261"/>
    </row>
    <row r="62" spans="1:7">
      <c r="A62" s="264">
        <v>5.2</v>
      </c>
      <c r="B62" s="146" t="s">
        <v>205</v>
      </c>
      <c r="C62" s="156"/>
      <c r="D62" s="157"/>
      <c r="E62" s="347"/>
      <c r="F62" s="347"/>
      <c r="G62" s="261"/>
    </row>
    <row r="63" spans="1:7">
      <c r="A63" s="262" t="s">
        <v>147</v>
      </c>
      <c r="B63" s="144" t="s">
        <v>199</v>
      </c>
      <c r="C63" s="156" t="s">
        <v>154</v>
      </c>
      <c r="D63" s="157">
        <v>4</v>
      </c>
      <c r="E63" s="347"/>
      <c r="F63" s="347"/>
      <c r="G63" s="261"/>
    </row>
    <row r="64" spans="1:7">
      <c r="A64" s="262" t="s">
        <v>148</v>
      </c>
      <c r="B64" s="144" t="s">
        <v>200</v>
      </c>
      <c r="C64" s="156" t="s">
        <v>154</v>
      </c>
      <c r="D64" s="157">
        <v>2</v>
      </c>
      <c r="E64" s="347"/>
      <c r="F64" s="347"/>
      <c r="G64" s="261"/>
    </row>
    <row r="65" spans="1:7">
      <c r="A65" s="262" t="s">
        <v>149</v>
      </c>
      <c r="B65" s="144" t="s">
        <v>201</v>
      </c>
      <c r="C65" s="156" t="s">
        <v>154</v>
      </c>
      <c r="D65" s="157">
        <v>2</v>
      </c>
      <c r="E65" s="347"/>
      <c r="F65" s="347"/>
      <c r="G65" s="261"/>
    </row>
    <row r="66" spans="1:7">
      <c r="A66" s="262" t="s">
        <v>150</v>
      </c>
      <c r="B66" s="144" t="s">
        <v>202</v>
      </c>
      <c r="C66" s="156" t="s">
        <v>154</v>
      </c>
      <c r="D66" s="157">
        <v>1</v>
      </c>
      <c r="E66" s="347"/>
      <c r="F66" s="347"/>
      <c r="G66" s="261"/>
    </row>
    <row r="67" spans="1:7">
      <c r="A67" s="262" t="s">
        <v>151</v>
      </c>
      <c r="B67" s="144" t="s">
        <v>203</v>
      </c>
      <c r="C67" s="156" t="s">
        <v>154</v>
      </c>
      <c r="D67" s="157">
        <v>1</v>
      </c>
      <c r="E67" s="347"/>
      <c r="F67" s="347"/>
      <c r="G67" s="261"/>
    </row>
    <row r="68" spans="1:7">
      <c r="A68" s="262" t="s">
        <v>152</v>
      </c>
      <c r="B68" s="144" t="s">
        <v>204</v>
      </c>
      <c r="C68" s="156" t="s">
        <v>154</v>
      </c>
      <c r="D68" s="157">
        <v>1</v>
      </c>
      <c r="E68" s="347"/>
      <c r="F68" s="347"/>
      <c r="G68" s="261"/>
    </row>
    <row r="69" spans="1:7">
      <c r="A69" s="262" t="s">
        <v>153</v>
      </c>
      <c r="B69" s="144" t="s">
        <v>189</v>
      </c>
      <c r="C69" s="156" t="s">
        <v>154</v>
      </c>
      <c r="D69" s="157">
        <v>1</v>
      </c>
      <c r="E69" s="347"/>
      <c r="F69" s="347"/>
      <c r="G69" s="261"/>
    </row>
    <row r="70" spans="1:7">
      <c r="A70" s="264">
        <v>5.3</v>
      </c>
      <c r="B70" s="146" t="s">
        <v>206</v>
      </c>
      <c r="C70" s="156"/>
      <c r="D70" s="157"/>
      <c r="E70" s="347"/>
      <c r="F70" s="347"/>
      <c r="G70" s="261"/>
    </row>
    <row r="71" spans="1:7">
      <c r="A71" s="262" t="s">
        <v>147</v>
      </c>
      <c r="B71" s="144" t="s">
        <v>199</v>
      </c>
      <c r="C71" s="156" t="s">
        <v>154</v>
      </c>
      <c r="D71" s="157">
        <v>1</v>
      </c>
      <c r="E71" s="347"/>
      <c r="F71" s="347"/>
      <c r="G71" s="261"/>
    </row>
    <row r="72" spans="1:7">
      <c r="A72" s="262" t="s">
        <v>148</v>
      </c>
      <c r="B72" s="144" t="s">
        <v>200</v>
      </c>
      <c r="C72" s="156" t="s">
        <v>154</v>
      </c>
      <c r="D72" s="157">
        <v>2</v>
      </c>
      <c r="E72" s="347"/>
      <c r="F72" s="347"/>
      <c r="G72" s="261"/>
    </row>
    <row r="73" spans="1:7">
      <c r="A73" s="262" t="s">
        <v>149</v>
      </c>
      <c r="B73" s="144" t="s">
        <v>201</v>
      </c>
      <c r="C73" s="156" t="s">
        <v>154</v>
      </c>
      <c r="D73" s="157">
        <v>2</v>
      </c>
      <c r="E73" s="347"/>
      <c r="F73" s="347"/>
      <c r="G73" s="261"/>
    </row>
    <row r="74" spans="1:7">
      <c r="A74" s="262" t="s">
        <v>150</v>
      </c>
      <c r="B74" s="144" t="s">
        <v>202</v>
      </c>
      <c r="C74" s="156" t="s">
        <v>154</v>
      </c>
      <c r="D74" s="157">
        <v>1</v>
      </c>
      <c r="E74" s="347"/>
      <c r="F74" s="347"/>
      <c r="G74" s="261"/>
    </row>
    <row r="75" spans="1:7">
      <c r="A75" s="262" t="s">
        <v>151</v>
      </c>
      <c r="B75" s="144" t="s">
        <v>203</v>
      </c>
      <c r="C75" s="156" t="s">
        <v>154</v>
      </c>
      <c r="D75" s="157">
        <v>1</v>
      </c>
      <c r="E75" s="347"/>
      <c r="F75" s="347"/>
      <c r="G75" s="261"/>
    </row>
    <row r="76" spans="1:7">
      <c r="A76" s="262" t="s">
        <v>152</v>
      </c>
      <c r="B76" s="144" t="s">
        <v>204</v>
      </c>
      <c r="C76" s="156" t="s">
        <v>154</v>
      </c>
      <c r="D76" s="157">
        <v>1</v>
      </c>
      <c r="E76" s="347"/>
      <c r="F76" s="347"/>
      <c r="G76" s="261"/>
    </row>
    <row r="77" spans="1:7">
      <c r="A77" s="262" t="s">
        <v>153</v>
      </c>
      <c r="B77" s="144" t="s">
        <v>189</v>
      </c>
      <c r="C77" s="156" t="s">
        <v>154</v>
      </c>
      <c r="D77" s="157">
        <v>1</v>
      </c>
      <c r="E77" s="347"/>
      <c r="F77" s="347"/>
      <c r="G77" s="261"/>
    </row>
    <row r="78" spans="1:7">
      <c r="A78" s="264">
        <v>5.4</v>
      </c>
      <c r="B78" s="146" t="s">
        <v>207</v>
      </c>
      <c r="C78" s="156"/>
      <c r="D78" s="157"/>
      <c r="E78" s="347"/>
      <c r="F78" s="347"/>
      <c r="G78" s="261"/>
    </row>
    <row r="79" spans="1:7">
      <c r="A79" s="262" t="s">
        <v>147</v>
      </c>
      <c r="B79" s="144" t="s">
        <v>199</v>
      </c>
      <c r="C79" s="156" t="s">
        <v>154</v>
      </c>
      <c r="D79" s="157">
        <v>1</v>
      </c>
      <c r="E79" s="347"/>
      <c r="F79" s="347"/>
      <c r="G79" s="261"/>
    </row>
    <row r="80" spans="1:7">
      <c r="A80" s="262" t="s">
        <v>148</v>
      </c>
      <c r="B80" s="144" t="s">
        <v>200</v>
      </c>
      <c r="C80" s="156" t="s">
        <v>154</v>
      </c>
      <c r="D80" s="157">
        <v>1</v>
      </c>
      <c r="E80" s="347"/>
      <c r="F80" s="347"/>
      <c r="G80" s="261"/>
    </row>
    <row r="81" spans="1:7">
      <c r="A81" s="262" t="s">
        <v>149</v>
      </c>
      <c r="B81" s="144" t="s">
        <v>201</v>
      </c>
      <c r="C81" s="156" t="s">
        <v>154</v>
      </c>
      <c r="D81" s="157">
        <v>2</v>
      </c>
      <c r="E81" s="347"/>
      <c r="F81" s="347"/>
      <c r="G81" s="261"/>
    </row>
    <row r="82" spans="1:7">
      <c r="A82" s="262" t="s">
        <v>150</v>
      </c>
      <c r="B82" s="144" t="s">
        <v>202</v>
      </c>
      <c r="C82" s="156" t="s">
        <v>154</v>
      </c>
      <c r="D82" s="157">
        <v>1</v>
      </c>
      <c r="E82" s="347"/>
      <c r="F82" s="347"/>
      <c r="G82" s="261"/>
    </row>
    <row r="83" spans="1:7">
      <c r="A83" s="262" t="s">
        <v>151</v>
      </c>
      <c r="B83" s="144" t="s">
        <v>203</v>
      </c>
      <c r="C83" s="156" t="s">
        <v>154</v>
      </c>
      <c r="D83" s="157">
        <v>1</v>
      </c>
      <c r="E83" s="347"/>
      <c r="F83" s="347"/>
      <c r="G83" s="261"/>
    </row>
    <row r="84" spans="1:7">
      <c r="A84" s="262" t="s">
        <v>152</v>
      </c>
      <c r="B84" s="144" t="s">
        <v>204</v>
      </c>
      <c r="C84" s="156" t="s">
        <v>154</v>
      </c>
      <c r="D84" s="157">
        <v>1</v>
      </c>
      <c r="E84" s="347"/>
      <c r="F84" s="347"/>
      <c r="G84" s="261"/>
    </row>
    <row r="85" spans="1:7">
      <c r="A85" s="262" t="s">
        <v>153</v>
      </c>
      <c r="B85" s="144" t="s">
        <v>189</v>
      </c>
      <c r="C85" s="156"/>
      <c r="D85" s="157">
        <v>1</v>
      </c>
      <c r="E85" s="347"/>
      <c r="F85" s="347"/>
      <c r="G85" s="261"/>
    </row>
    <row r="86" spans="1:7">
      <c r="A86" s="265">
        <v>5.4</v>
      </c>
      <c r="B86" s="146" t="s">
        <v>242</v>
      </c>
      <c r="C86" s="156"/>
      <c r="D86" s="157"/>
      <c r="E86" s="347"/>
      <c r="F86" s="347"/>
      <c r="G86" s="261"/>
    </row>
    <row r="87" spans="1:7">
      <c r="A87" s="262" t="s">
        <v>147</v>
      </c>
      <c r="B87" s="144" t="s">
        <v>199</v>
      </c>
      <c r="C87" s="156" t="s">
        <v>154</v>
      </c>
      <c r="D87" s="157"/>
      <c r="E87" s="347"/>
      <c r="F87" s="347"/>
      <c r="G87" s="261"/>
    </row>
    <row r="88" spans="1:7">
      <c r="A88" s="262" t="s">
        <v>148</v>
      </c>
      <c r="B88" s="144" t="s">
        <v>200</v>
      </c>
      <c r="C88" s="156" t="s">
        <v>154</v>
      </c>
      <c r="D88" s="157">
        <v>2</v>
      </c>
      <c r="E88" s="357"/>
      <c r="F88" s="347"/>
      <c r="G88" s="261"/>
    </row>
    <row r="89" spans="1:7">
      <c r="A89" s="262" t="s">
        <v>149</v>
      </c>
      <c r="B89" s="144" t="s">
        <v>201</v>
      </c>
      <c r="C89" s="156" t="s">
        <v>154</v>
      </c>
      <c r="D89" s="157"/>
      <c r="E89" s="347"/>
      <c r="F89" s="347"/>
      <c r="G89" s="261"/>
    </row>
    <row r="90" spans="1:7">
      <c r="A90" s="262" t="s">
        <v>150</v>
      </c>
      <c r="B90" s="144" t="s">
        <v>202</v>
      </c>
      <c r="C90" s="156" t="s">
        <v>154</v>
      </c>
      <c r="D90" s="157"/>
      <c r="E90" s="347"/>
      <c r="F90" s="347"/>
      <c r="G90" s="261"/>
    </row>
    <row r="91" spans="1:7">
      <c r="A91" s="262" t="s">
        <v>151</v>
      </c>
      <c r="B91" s="144" t="s">
        <v>203</v>
      </c>
      <c r="C91" s="156" t="s">
        <v>154</v>
      </c>
      <c r="D91" s="157"/>
      <c r="E91" s="347"/>
      <c r="F91" s="347"/>
      <c r="G91" s="261"/>
    </row>
    <row r="92" spans="1:7">
      <c r="A92" s="262" t="s">
        <v>152</v>
      </c>
      <c r="B92" s="144" t="s">
        <v>204</v>
      </c>
      <c r="C92" s="156" t="s">
        <v>154</v>
      </c>
      <c r="D92" s="157"/>
      <c r="E92" s="347"/>
      <c r="F92" s="347"/>
      <c r="G92" s="261"/>
    </row>
    <row r="93" spans="1:7">
      <c r="A93" s="262" t="s">
        <v>153</v>
      </c>
      <c r="B93" s="144" t="s">
        <v>189</v>
      </c>
      <c r="C93" s="156" t="s">
        <v>154</v>
      </c>
      <c r="D93" s="157"/>
      <c r="E93" s="347"/>
      <c r="F93" s="347"/>
      <c r="G93" s="261"/>
    </row>
    <row r="94" spans="1:7">
      <c r="A94" s="260">
        <v>6</v>
      </c>
      <c r="B94" s="150" t="s">
        <v>208</v>
      </c>
      <c r="C94" s="156"/>
      <c r="D94" s="157"/>
      <c r="E94" s="347"/>
      <c r="F94" s="347"/>
      <c r="G94" s="261"/>
    </row>
    <row r="95" spans="1:7">
      <c r="A95" s="264">
        <v>6.1</v>
      </c>
      <c r="B95" s="150" t="s">
        <v>80</v>
      </c>
      <c r="C95" s="156"/>
      <c r="D95" s="157"/>
      <c r="E95" s="347"/>
      <c r="F95" s="347"/>
      <c r="G95" s="261"/>
    </row>
    <row r="96" spans="1:7">
      <c r="A96" s="262" t="s">
        <v>147</v>
      </c>
      <c r="B96" s="149" t="str">
        <f>Sch_1!B41</f>
        <v>Danger Plate</v>
      </c>
      <c r="C96" s="156" t="s">
        <v>154</v>
      </c>
      <c r="D96" s="157">
        <f>Sch_1!D41</f>
        <v>36</v>
      </c>
      <c r="E96" s="357"/>
      <c r="F96" s="347"/>
      <c r="G96" s="261"/>
    </row>
    <row r="97" spans="1:7">
      <c r="A97" s="262" t="s">
        <v>148</v>
      </c>
      <c r="B97" s="149" t="str">
        <f>Sch_1!B42</f>
        <v>Number Plate</v>
      </c>
      <c r="C97" s="156" t="s">
        <v>154</v>
      </c>
      <c r="D97" s="157">
        <f>Sch_1!D42</f>
        <v>36</v>
      </c>
      <c r="E97" s="357"/>
      <c r="F97" s="347"/>
      <c r="G97" s="261"/>
    </row>
    <row r="98" spans="1:7">
      <c r="A98" s="262" t="s">
        <v>149</v>
      </c>
      <c r="B98" s="149" t="str">
        <f>Sch_1!B43</f>
        <v>Anti Climbing Device</v>
      </c>
      <c r="C98" s="156" t="s">
        <v>155</v>
      </c>
      <c r="D98" s="157">
        <f>Sch_1!D43</f>
        <v>36</v>
      </c>
      <c r="E98" s="347"/>
      <c r="F98" s="347"/>
      <c r="G98" s="261"/>
    </row>
    <row r="99" spans="1:7">
      <c r="A99" s="262" t="s">
        <v>150</v>
      </c>
      <c r="B99" s="149" t="str">
        <f>Sch_1!B44</f>
        <v>Phase Plate</v>
      </c>
      <c r="C99" s="156" t="s">
        <v>155</v>
      </c>
      <c r="D99" s="157">
        <f>Sch_1!D44</f>
        <v>108</v>
      </c>
      <c r="E99" s="347"/>
      <c r="F99" s="347"/>
      <c r="G99" s="261"/>
    </row>
    <row r="100" spans="1:7">
      <c r="A100" s="262" t="s">
        <v>151</v>
      </c>
      <c r="B100" s="149" t="str">
        <f>Sch_1!B45</f>
        <v>Circuit Plate</v>
      </c>
      <c r="C100" s="156" t="s">
        <v>155</v>
      </c>
      <c r="D100" s="157">
        <f>Sch_1!D45</f>
        <v>144</v>
      </c>
      <c r="E100" s="347"/>
      <c r="F100" s="347"/>
      <c r="G100" s="261"/>
    </row>
    <row r="101" spans="1:7">
      <c r="A101" s="262" t="s">
        <v>152</v>
      </c>
      <c r="B101" s="149" t="str">
        <f>Sch_1!B46</f>
        <v>Bird Guards</v>
      </c>
      <c r="C101" s="156" t="s">
        <v>155</v>
      </c>
      <c r="D101" s="157">
        <f>Sch_1!D46</f>
        <v>432</v>
      </c>
      <c r="E101" s="347"/>
      <c r="F101" s="347"/>
      <c r="G101" s="261"/>
    </row>
    <row r="102" spans="1:7">
      <c r="A102" s="262" t="s">
        <v>153</v>
      </c>
      <c r="B102" s="149" t="str">
        <f>Sch_1!B47</f>
        <v>Aviation signal</v>
      </c>
      <c r="C102" s="156" t="s">
        <v>155</v>
      </c>
      <c r="D102" s="157">
        <f>Sch_1!D47</f>
        <v>10</v>
      </c>
      <c r="E102" s="347"/>
      <c r="F102" s="347"/>
      <c r="G102" s="261"/>
    </row>
    <row r="103" spans="1:7">
      <c r="A103" s="264">
        <v>6.2</v>
      </c>
      <c r="B103" s="148" t="s">
        <v>209</v>
      </c>
      <c r="C103" s="167"/>
      <c r="D103" s="157"/>
      <c r="E103" s="347"/>
      <c r="F103" s="347"/>
      <c r="G103" s="261"/>
    </row>
    <row r="104" spans="1:7">
      <c r="A104" s="262" t="s">
        <v>147</v>
      </c>
      <c r="B104" s="149" t="str">
        <f>Sch_1!B49</f>
        <v>Pipe Type (Set of 4)</v>
      </c>
      <c r="C104" s="156" t="s">
        <v>156</v>
      </c>
      <c r="D104" s="157">
        <f>Sch_1!D49</f>
        <v>36</v>
      </c>
      <c r="E104" s="347"/>
      <c r="F104" s="347"/>
      <c r="G104" s="261"/>
    </row>
    <row r="105" spans="1:7">
      <c r="A105" s="262"/>
      <c r="B105" s="149" t="str">
        <f>Sch_1!B50</f>
        <v>Counterpoise Type</v>
      </c>
      <c r="C105" s="156"/>
      <c r="D105" s="157"/>
      <c r="E105" s="347"/>
      <c r="F105" s="347"/>
      <c r="G105" s="261"/>
    </row>
    <row r="106" spans="1:7">
      <c r="A106" s="262" t="s">
        <v>148</v>
      </c>
      <c r="B106" s="149" t="str">
        <f>Sch_1!B51</f>
        <v xml:space="preserve">             i) Counterpoise Type - 25 m</v>
      </c>
      <c r="C106" s="156" t="s">
        <v>156</v>
      </c>
      <c r="D106" s="157">
        <f>Sch_1!D51</f>
        <v>12</v>
      </c>
      <c r="E106" s="347"/>
      <c r="F106" s="347"/>
      <c r="G106" s="261"/>
    </row>
    <row r="107" spans="1:7">
      <c r="A107" s="267"/>
      <c r="B107" s="149" t="str">
        <f>Sch_1!B52</f>
        <v xml:space="preserve">            ii) Counterpoise Type - 50 m</v>
      </c>
      <c r="C107" s="156" t="s">
        <v>156</v>
      </c>
      <c r="D107" s="157">
        <f>Sch_1!D52</f>
        <v>10</v>
      </c>
      <c r="E107" s="347"/>
      <c r="F107" s="347"/>
      <c r="G107" s="261"/>
    </row>
    <row r="108" spans="1:7">
      <c r="A108" s="262"/>
      <c r="B108" s="149" t="str">
        <f>Sch_1!B53</f>
        <v xml:space="preserve">           iii) Counterpoise Type - 100 m</v>
      </c>
      <c r="C108" s="156" t="s">
        <v>156</v>
      </c>
      <c r="D108" s="157">
        <f>Sch_1!D53</f>
        <v>14</v>
      </c>
      <c r="E108" s="347"/>
      <c r="F108" s="347"/>
      <c r="G108" s="261"/>
    </row>
    <row r="109" spans="1:7">
      <c r="A109" s="265"/>
      <c r="B109" s="149"/>
      <c r="C109" s="156"/>
      <c r="D109" s="157"/>
      <c r="E109" s="347"/>
      <c r="F109" s="347"/>
      <c r="G109" s="261"/>
    </row>
    <row r="110" spans="1:7">
      <c r="A110" s="260">
        <v>7</v>
      </c>
      <c r="B110" s="148" t="s">
        <v>210</v>
      </c>
      <c r="C110" s="156"/>
      <c r="D110" s="157"/>
      <c r="E110" s="347"/>
      <c r="F110" s="347"/>
      <c r="G110" s="261"/>
    </row>
    <row r="111" spans="1:7">
      <c r="A111" s="268">
        <v>7.1</v>
      </c>
      <c r="B111" s="143" t="s">
        <v>211</v>
      </c>
      <c r="C111" s="99"/>
      <c r="D111" s="157"/>
      <c r="E111" s="347"/>
      <c r="F111" s="347"/>
      <c r="G111" s="261"/>
    </row>
    <row r="112" spans="1:7" ht="43.2">
      <c r="A112" s="262" t="s">
        <v>147</v>
      </c>
      <c r="B112" s="151" t="s">
        <v>297</v>
      </c>
      <c r="C112" s="156" t="s">
        <v>157</v>
      </c>
      <c r="D112" s="358">
        <v>10</v>
      </c>
      <c r="E112" s="356"/>
      <c r="F112" s="356"/>
      <c r="G112" s="261"/>
    </row>
    <row r="113" spans="1:7" ht="28.8">
      <c r="A113" s="262" t="s">
        <v>148</v>
      </c>
      <c r="B113" s="145" t="s">
        <v>296</v>
      </c>
      <c r="C113" s="156" t="s">
        <v>157</v>
      </c>
      <c r="D113" s="358">
        <v>10</v>
      </c>
      <c r="E113" s="356"/>
      <c r="F113" s="356"/>
      <c r="G113" s="261"/>
    </row>
    <row r="114" spans="1:7" ht="28.8">
      <c r="A114" s="268">
        <v>7.2</v>
      </c>
      <c r="B114" s="147" t="s">
        <v>212</v>
      </c>
      <c r="C114" s="156"/>
      <c r="D114" s="157"/>
      <c r="E114" s="347"/>
      <c r="F114" s="347"/>
      <c r="G114" s="261"/>
    </row>
    <row r="115" spans="1:7">
      <c r="A115" s="262" t="s">
        <v>147</v>
      </c>
      <c r="B115" s="151" t="str">
        <f>Sch_1!B60</f>
        <v>Single suspension with 1 composite long rod insulator complete for "BEAR" conductor</v>
      </c>
      <c r="C115" s="156" t="s">
        <v>158</v>
      </c>
      <c r="D115" s="157">
        <f>Sch_1!D60</f>
        <v>204</v>
      </c>
      <c r="E115" s="347"/>
      <c r="F115" s="347"/>
      <c r="G115" s="261"/>
    </row>
    <row r="116" spans="1:7">
      <c r="A116" s="262" t="s">
        <v>148</v>
      </c>
      <c r="B116" s="151" t="str">
        <f>Sch_1!B61</f>
        <v xml:space="preserve">Double suspension with 2x1 composite long rod insulator complete for "BEAR" conductor </v>
      </c>
      <c r="C116" s="156" t="s">
        <v>158</v>
      </c>
      <c r="D116" s="157">
        <f>Sch_1!D61</f>
        <v>24</v>
      </c>
      <c r="E116" s="347"/>
      <c r="F116" s="347"/>
      <c r="G116" s="261"/>
    </row>
    <row r="117" spans="1:7">
      <c r="A117" s="262" t="s">
        <v>149</v>
      </c>
      <c r="B117" s="151" t="str">
        <f>Sch_1!B62</f>
        <v>Single tension with 1 composite long rod insulator complete for "BEAR" conductor</v>
      </c>
      <c r="C117" s="156" t="s">
        <v>158</v>
      </c>
      <c r="D117" s="157">
        <f>Sch_1!D62</f>
        <v>288</v>
      </c>
      <c r="E117" s="347"/>
      <c r="F117" s="347"/>
      <c r="G117" s="261"/>
    </row>
    <row r="118" spans="1:7">
      <c r="A118" s="262" t="s">
        <v>150</v>
      </c>
      <c r="B118" s="151" t="str">
        <f>Sch_1!B63</f>
        <v>Double tension with 2x1 composite long rod insulator complete for "BEAR" conductor</v>
      </c>
      <c r="C118" s="156" t="s">
        <v>158</v>
      </c>
      <c r="D118" s="157">
        <f>Sch_1!D63</f>
        <v>120</v>
      </c>
      <c r="E118" s="347"/>
      <c r="F118" s="347"/>
      <c r="G118" s="261"/>
    </row>
    <row r="119" spans="1:7">
      <c r="A119" s="262" t="s">
        <v>151</v>
      </c>
      <c r="B119" s="151" t="str">
        <f>Sch_1!B64</f>
        <v xml:space="preserve">Jumper set with pilot insulators, armour rod complete with all accessories for one tower </v>
      </c>
      <c r="C119" s="156" t="s">
        <v>158</v>
      </c>
      <c r="D119" s="157">
        <f>Sch_1!D64</f>
        <v>13</v>
      </c>
      <c r="E119" s="347"/>
      <c r="F119" s="347"/>
      <c r="G119" s="261"/>
    </row>
    <row r="120" spans="1:7">
      <c r="A120" s="262" t="s">
        <v>152</v>
      </c>
      <c r="B120" s="151" t="str">
        <f>Sch_1!B65</f>
        <v>OPGW suspension  preformed assembly complete for one tower</v>
      </c>
      <c r="C120" s="156" t="s">
        <v>158</v>
      </c>
      <c r="D120" s="157">
        <f>Sch_1!D65</f>
        <v>19</v>
      </c>
      <c r="E120" s="347"/>
      <c r="F120" s="347"/>
      <c r="G120" s="261"/>
    </row>
    <row r="121" spans="1:7" ht="18" customHeight="1">
      <c r="A121" s="262" t="s">
        <v>153</v>
      </c>
      <c r="B121" s="151" t="str">
        <f>Sch_1!B66</f>
        <v>OPGW  tension  preformed assembly complete for one tower (one set/tower)</v>
      </c>
      <c r="C121" s="156" t="s">
        <v>158</v>
      </c>
      <c r="D121" s="157">
        <v>34</v>
      </c>
      <c r="E121" s="347"/>
      <c r="F121" s="347"/>
      <c r="G121" s="261"/>
    </row>
    <row r="122" spans="1:7">
      <c r="A122" s="268">
        <v>7.3</v>
      </c>
      <c r="B122" s="150" t="s">
        <v>213</v>
      </c>
      <c r="C122" s="156"/>
      <c r="D122" s="157"/>
      <c r="E122" s="347"/>
      <c r="F122" s="347"/>
      <c r="G122" s="261"/>
    </row>
    <row r="123" spans="1:7">
      <c r="A123" s="262" t="s">
        <v>147</v>
      </c>
      <c r="B123" s="151" t="str">
        <f>Sch_1!B69</f>
        <v>Optical approach cable for New Nepalgunj Substation.</v>
      </c>
      <c r="C123" s="156" t="s">
        <v>159</v>
      </c>
      <c r="D123" s="157">
        <f>Sch_1!D69</f>
        <v>0.5</v>
      </c>
      <c r="E123" s="347"/>
      <c r="F123" s="347"/>
      <c r="G123" s="261"/>
    </row>
    <row r="124" spans="1:7" ht="27.45" customHeight="1">
      <c r="A124" s="262" t="s">
        <v>148</v>
      </c>
      <c r="B124" s="151" t="str">
        <f>Sch_1!B70</f>
        <v>Optical Distribution Frames and other accessories required for connection with Multiplexer of New Nepalgunj Substation.</v>
      </c>
      <c r="C124" s="156" t="s">
        <v>160</v>
      </c>
      <c r="D124" s="157">
        <f>Sch_1!D70</f>
        <v>1</v>
      </c>
      <c r="E124" s="347"/>
      <c r="F124" s="347"/>
      <c r="G124" s="261"/>
    </row>
    <row r="125" spans="1:7">
      <c r="A125" s="268">
        <v>7.4</v>
      </c>
      <c r="B125" s="150" t="s">
        <v>214</v>
      </c>
      <c r="C125" s="156"/>
      <c r="D125" s="157"/>
      <c r="E125" s="347"/>
      <c r="F125" s="347"/>
      <c r="G125" s="261"/>
    </row>
    <row r="126" spans="1:7">
      <c r="A126" s="262" t="s">
        <v>147</v>
      </c>
      <c r="B126" s="145" t="str">
        <f>Sch_1!B73</f>
        <v>Stockbridge Vibration damper for BEAR Conductor with preformed armour rods</v>
      </c>
      <c r="C126" s="156" t="s">
        <v>161</v>
      </c>
      <c r="D126" s="157">
        <f>Sch_1!D73</f>
        <v>1270</v>
      </c>
      <c r="E126" s="347"/>
      <c r="F126" s="347"/>
      <c r="G126" s="261"/>
    </row>
    <row r="127" spans="1:7">
      <c r="A127" s="262" t="s">
        <v>148</v>
      </c>
      <c r="B127" s="145" t="str">
        <f>Sch_1!B74</f>
        <v>Stockbridge Vibration damper for  OPGW overhead ground wire with preformed armour rods</v>
      </c>
      <c r="C127" s="156" t="s">
        <v>161</v>
      </c>
      <c r="D127" s="157">
        <f>Sch_1!D74</f>
        <v>210</v>
      </c>
      <c r="E127" s="347"/>
      <c r="F127" s="347"/>
      <c r="G127" s="261"/>
    </row>
    <row r="128" spans="1:7">
      <c r="A128" s="269">
        <v>8</v>
      </c>
      <c r="B128" s="152" t="s">
        <v>215</v>
      </c>
      <c r="C128" s="159"/>
      <c r="D128" s="157"/>
      <c r="E128" s="347"/>
      <c r="F128" s="347"/>
      <c r="G128" s="261"/>
    </row>
    <row r="129" spans="1:8">
      <c r="A129" s="270" t="s">
        <v>147</v>
      </c>
      <c r="B129" s="153" t="s">
        <v>216</v>
      </c>
      <c r="C129" s="160" t="s">
        <v>224</v>
      </c>
      <c r="D129" s="157">
        <v>500</v>
      </c>
      <c r="E129" s="347"/>
      <c r="F129" s="347"/>
      <c r="G129" s="261"/>
    </row>
    <row r="130" spans="1:8">
      <c r="A130" s="270" t="s">
        <v>148</v>
      </c>
      <c r="B130" s="153" t="s">
        <v>217</v>
      </c>
      <c r="C130" s="160" t="s">
        <v>224</v>
      </c>
      <c r="D130" s="157">
        <v>500</v>
      </c>
      <c r="E130" s="347"/>
      <c r="F130" s="347"/>
      <c r="G130" s="261"/>
    </row>
    <row r="131" spans="1:8">
      <c r="A131" s="270" t="s">
        <v>149</v>
      </c>
      <c r="B131" s="153" t="s">
        <v>218</v>
      </c>
      <c r="C131" s="160" t="s">
        <v>224</v>
      </c>
      <c r="D131" s="157">
        <v>200</v>
      </c>
      <c r="E131" s="347"/>
      <c r="F131" s="347"/>
      <c r="G131" s="261"/>
    </row>
    <row r="132" spans="1:8">
      <c r="A132" s="270" t="s">
        <v>150</v>
      </c>
      <c r="B132" s="144" t="s">
        <v>219</v>
      </c>
      <c r="C132" s="160" t="s">
        <v>224</v>
      </c>
      <c r="D132" s="157">
        <v>200</v>
      </c>
      <c r="E132" s="347"/>
      <c r="F132" s="347"/>
      <c r="G132" s="261"/>
    </row>
    <row r="133" spans="1:8">
      <c r="A133" s="270" t="s">
        <v>151</v>
      </c>
      <c r="B133" s="153" t="s">
        <v>220</v>
      </c>
      <c r="C133" s="160" t="s">
        <v>225</v>
      </c>
      <c r="D133" s="154">
        <v>1</v>
      </c>
      <c r="E133" s="168"/>
      <c r="F133" s="347"/>
      <c r="G133" s="271"/>
    </row>
    <row r="134" spans="1:8">
      <c r="A134" s="270"/>
      <c r="B134" s="153"/>
      <c r="C134" s="160"/>
      <c r="D134" s="154"/>
      <c r="E134" s="168"/>
      <c r="F134" s="350"/>
      <c r="G134" s="271"/>
    </row>
    <row r="135" spans="1:8">
      <c r="A135" s="204"/>
      <c r="B135" s="173" t="s">
        <v>265</v>
      </c>
      <c r="C135" s="99"/>
      <c r="D135" s="99"/>
      <c r="E135" s="347"/>
      <c r="F135" s="351"/>
      <c r="G135" s="272"/>
      <c r="H135" s="176"/>
    </row>
    <row r="136" spans="1:8">
      <c r="A136" s="205"/>
      <c r="B136" s="202"/>
      <c r="C136" s="171"/>
      <c r="D136" s="171"/>
      <c r="E136" s="171"/>
      <c r="F136" s="171"/>
      <c r="G136" s="206"/>
    </row>
    <row r="137" spans="1:8">
      <c r="A137" s="430" t="s">
        <v>165</v>
      </c>
      <c r="B137" s="431"/>
      <c r="C137" s="431"/>
      <c r="D137" s="431"/>
      <c r="E137" s="431"/>
      <c r="F137" s="431"/>
      <c r="G137" s="432"/>
      <c r="H137" s="177"/>
    </row>
    <row r="138" spans="1:8" ht="30" customHeight="1">
      <c r="A138" s="205"/>
      <c r="B138" s="171"/>
      <c r="C138" s="171"/>
      <c r="D138" s="171"/>
      <c r="E138" s="171"/>
      <c r="F138" s="171"/>
      <c r="G138" s="206"/>
      <c r="H138" s="171"/>
    </row>
    <row r="139" spans="1:8" ht="15" thickBot="1">
      <c r="A139" s="273" t="s">
        <v>258</v>
      </c>
      <c r="B139" s="274" t="s">
        <v>259</v>
      </c>
      <c r="C139" s="275"/>
      <c r="D139" s="275"/>
      <c r="E139" s="275"/>
      <c r="F139" s="275" t="s">
        <v>256</v>
      </c>
      <c r="G139" s="276"/>
      <c r="H139" s="177"/>
    </row>
    <row r="140" spans="1:8">
      <c r="B140" s="203"/>
    </row>
  </sheetData>
  <mergeCells count="11">
    <mergeCell ref="A137:G137"/>
    <mergeCell ref="A1:G1"/>
    <mergeCell ref="A2:G2"/>
    <mergeCell ref="A3:G3"/>
    <mergeCell ref="A5:G5"/>
    <mergeCell ref="A7:A9"/>
    <mergeCell ref="B7:B9"/>
    <mergeCell ref="C7:D8"/>
    <mergeCell ref="E7:F7"/>
    <mergeCell ref="G7:G9"/>
    <mergeCell ref="E8:F8"/>
  </mergeCells>
  <pageMargins left="0.5" right="0.25" top="0.75" bottom="0.75" header="0.3" footer="0.3"/>
  <pageSetup paperSize="9" scale="79" orientation="landscape" horizontalDpi="300" verticalDpi="300" r:id="rId1"/>
  <headerFooter>
    <oddHeader>&amp;LKohalpur-Nepalgunj 132 kV Transmission Line Project&amp;RSchedule No. 4A(a)</oddHeader>
    <oddFooter>Page &amp;P of &amp;N</oddFooter>
  </headerFooter>
  <rowBreaks count="3" manualBreakCount="3">
    <brk id="37" max="6" man="1"/>
    <brk id="77" max="6" man="1"/>
    <brk id="113"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5"/>
  <sheetViews>
    <sheetView view="pageBreakPreview" zoomScale="89" zoomScaleNormal="72" zoomScaleSheetLayoutView="89" workbookViewId="0">
      <selection activeCell="M11" sqref="M11"/>
    </sheetView>
  </sheetViews>
  <sheetFormatPr defaultRowHeight="14.4"/>
  <cols>
    <col min="1" max="1" width="5" customWidth="1"/>
    <col min="2" max="2" width="41.88671875" customWidth="1"/>
    <col min="3" max="3" width="57.6640625" customWidth="1"/>
    <col min="4" max="4" width="15" customWidth="1"/>
    <col min="5" max="5" width="10.6640625" customWidth="1"/>
    <col min="6" max="6" width="12.33203125" customWidth="1"/>
    <col min="7" max="7" width="11" customWidth="1"/>
    <col min="8" max="8" width="14.44140625" customWidth="1"/>
    <col min="9" max="9" width="0" hidden="1" customWidth="1"/>
    <col min="10" max="10" width="15.77734375" customWidth="1"/>
    <col min="14" max="14" width="0" hidden="1" customWidth="1"/>
  </cols>
  <sheetData>
    <row r="1" spans="1:10" ht="24.6">
      <c r="A1" s="460" t="s">
        <v>0</v>
      </c>
      <c r="B1" s="461"/>
      <c r="C1" s="461"/>
      <c r="D1" s="461"/>
      <c r="E1" s="461"/>
      <c r="F1" s="461"/>
      <c r="G1" s="461"/>
      <c r="H1" s="461"/>
      <c r="I1" s="461"/>
      <c r="J1" s="462"/>
    </row>
    <row r="2" spans="1:10" ht="15">
      <c r="A2" s="414" t="s">
        <v>1</v>
      </c>
      <c r="B2" s="415"/>
      <c r="C2" s="415"/>
      <c r="D2" s="415"/>
      <c r="E2" s="415"/>
      <c r="F2" s="415"/>
      <c r="G2" s="415"/>
      <c r="H2" s="415"/>
      <c r="I2" s="415"/>
      <c r="J2" s="416"/>
    </row>
    <row r="3" spans="1:10" ht="17.399999999999999">
      <c r="A3" s="417" t="s">
        <v>2</v>
      </c>
      <c r="B3" s="418"/>
      <c r="C3" s="418"/>
      <c r="D3" s="418"/>
      <c r="E3" s="418"/>
      <c r="F3" s="418"/>
      <c r="G3" s="418"/>
      <c r="H3" s="418"/>
      <c r="I3" s="418"/>
      <c r="J3" s="419"/>
    </row>
    <row r="4" spans="1:10" ht="17.399999999999999">
      <c r="A4" s="245"/>
      <c r="B4" s="246"/>
      <c r="C4" s="246"/>
      <c r="D4" s="246"/>
      <c r="E4" s="246"/>
      <c r="F4" s="246"/>
      <c r="G4" s="246"/>
      <c r="H4" s="246"/>
      <c r="I4" s="243"/>
      <c r="J4" s="247"/>
    </row>
    <row r="5" spans="1:10" ht="15.6">
      <c r="A5" s="248"/>
      <c r="B5" s="249"/>
      <c r="C5" s="249"/>
      <c r="D5" s="249"/>
      <c r="E5" s="249"/>
      <c r="F5" s="249"/>
      <c r="G5" s="249"/>
      <c r="H5" s="250"/>
      <c r="I5" s="29"/>
      <c r="J5" s="247"/>
    </row>
    <row r="6" spans="1:10" ht="15.6">
      <c r="A6" s="210" t="s">
        <v>3</v>
      </c>
      <c r="B6" s="249"/>
      <c r="C6" s="249"/>
      <c r="D6" s="249"/>
      <c r="E6" s="249"/>
      <c r="F6" s="249"/>
      <c r="G6" s="249"/>
      <c r="H6" s="250"/>
      <c r="I6" s="29"/>
      <c r="J6" s="247"/>
    </row>
    <row r="7" spans="1:10" ht="29.4" customHeight="1">
      <c r="A7" s="463" t="s">
        <v>310</v>
      </c>
      <c r="B7" s="464"/>
      <c r="C7" s="464"/>
      <c r="D7" s="464"/>
      <c r="E7" s="464"/>
      <c r="F7" s="464"/>
      <c r="G7" s="464"/>
      <c r="H7" s="464"/>
      <c r="I7" s="464"/>
      <c r="J7" s="465"/>
    </row>
    <row r="8" spans="1:10" ht="15.6">
      <c r="A8" s="251" t="s">
        <v>268</v>
      </c>
      <c r="B8" s="249"/>
      <c r="C8" s="249"/>
      <c r="D8" s="249"/>
      <c r="E8" s="249"/>
      <c r="F8" s="249"/>
      <c r="G8" s="249"/>
      <c r="H8" s="250"/>
      <c r="I8" s="29"/>
      <c r="J8" s="247"/>
    </row>
    <row r="9" spans="1:10" ht="16.2" thickBot="1">
      <c r="A9" s="251" t="s">
        <v>35</v>
      </c>
      <c r="B9" s="242"/>
      <c r="C9" s="242"/>
      <c r="D9" s="242"/>
      <c r="E9" s="30"/>
      <c r="F9" s="30"/>
      <c r="G9" s="243"/>
      <c r="H9" s="243"/>
      <c r="I9" s="252"/>
      <c r="J9" s="231"/>
    </row>
    <row r="10" spans="1:10" ht="15.6">
      <c r="A10" s="466" t="s">
        <v>36</v>
      </c>
      <c r="B10" s="468" t="s">
        <v>37</v>
      </c>
      <c r="C10" s="468" t="s">
        <v>38</v>
      </c>
      <c r="D10" s="470" t="s">
        <v>39</v>
      </c>
      <c r="E10" s="472" t="s">
        <v>40</v>
      </c>
      <c r="F10" s="472" t="s">
        <v>41</v>
      </c>
      <c r="G10" s="457" t="s">
        <v>42</v>
      </c>
      <c r="H10" s="457"/>
      <c r="I10" s="31"/>
      <c r="J10" s="458" t="s">
        <v>25</v>
      </c>
    </row>
    <row r="11" spans="1:10" ht="61.8" customHeight="1" thickBot="1">
      <c r="A11" s="467"/>
      <c r="B11" s="469"/>
      <c r="C11" s="469"/>
      <c r="D11" s="471"/>
      <c r="E11" s="473"/>
      <c r="F11" s="474"/>
      <c r="G11" s="194" t="s">
        <v>303</v>
      </c>
      <c r="H11" s="194" t="s">
        <v>304</v>
      </c>
      <c r="I11" s="32"/>
      <c r="J11" s="459"/>
    </row>
    <row r="12" spans="1:10" ht="15.6" hidden="1">
      <c r="A12" s="33">
        <v>1</v>
      </c>
      <c r="B12" s="34">
        <v>2</v>
      </c>
      <c r="C12" s="34">
        <v>3</v>
      </c>
      <c r="D12" s="34">
        <v>4</v>
      </c>
      <c r="E12" s="35">
        <v>5</v>
      </c>
      <c r="F12" s="36">
        <v>6</v>
      </c>
      <c r="G12" s="36">
        <v>7</v>
      </c>
      <c r="H12" s="36" t="s">
        <v>43</v>
      </c>
      <c r="I12" s="37"/>
      <c r="J12" s="38"/>
    </row>
    <row r="13" spans="1:10" ht="57" customHeight="1">
      <c r="A13" s="253"/>
      <c r="B13" s="161" t="s">
        <v>226</v>
      </c>
      <c r="C13" s="162"/>
      <c r="D13" s="162"/>
      <c r="E13" s="162"/>
      <c r="F13" s="162"/>
      <c r="G13" s="162"/>
      <c r="H13" s="162"/>
      <c r="I13" s="162"/>
      <c r="J13" s="254"/>
    </row>
    <row r="14" spans="1:10">
      <c r="A14" s="475"/>
      <c r="B14" s="477"/>
      <c r="C14" s="483" t="s">
        <v>293</v>
      </c>
      <c r="D14" s="485"/>
      <c r="E14" s="485"/>
      <c r="F14" s="485"/>
      <c r="G14" s="485"/>
      <c r="H14" s="479"/>
      <c r="I14" s="162"/>
      <c r="J14" s="481"/>
    </row>
    <row r="15" spans="1:10">
      <c r="A15" s="476"/>
      <c r="B15" s="478"/>
      <c r="C15" s="484"/>
      <c r="D15" s="486"/>
      <c r="E15" s="486"/>
      <c r="F15" s="486"/>
      <c r="G15" s="486"/>
      <c r="H15" s="480"/>
      <c r="I15" s="162"/>
      <c r="J15" s="482"/>
    </row>
    <row r="16" spans="1:10" ht="15.6">
      <c r="A16" s="253"/>
      <c r="B16" s="178" t="s">
        <v>251</v>
      </c>
      <c r="C16" s="162"/>
      <c r="D16" s="162"/>
      <c r="E16" s="162"/>
      <c r="F16" s="162"/>
      <c r="G16" s="162"/>
      <c r="H16" s="162"/>
      <c r="I16" s="162"/>
      <c r="J16" s="254"/>
    </row>
    <row r="17" spans="1:10" ht="16.2" thickBot="1">
      <c r="A17" s="454" t="s">
        <v>267</v>
      </c>
      <c r="B17" s="455"/>
      <c r="C17" s="455"/>
      <c r="D17" s="455"/>
      <c r="E17" s="455"/>
      <c r="F17" s="455"/>
      <c r="G17" s="456"/>
      <c r="H17" s="179"/>
      <c r="I17" s="180"/>
      <c r="J17" s="181"/>
    </row>
    <row r="18" spans="1:10" ht="15.6" customHeight="1">
      <c r="A18" s="445" t="s">
        <v>252</v>
      </c>
      <c r="B18" s="446"/>
      <c r="C18" s="446"/>
      <c r="D18" s="446"/>
      <c r="E18" s="446"/>
      <c r="F18" s="446"/>
      <c r="G18" s="446"/>
      <c r="H18" s="446"/>
      <c r="I18" s="446"/>
      <c r="J18" s="447"/>
    </row>
    <row r="19" spans="1:10">
      <c r="A19" s="448"/>
      <c r="B19" s="449"/>
      <c r="C19" s="449"/>
      <c r="D19" s="449"/>
      <c r="E19" s="449"/>
      <c r="F19" s="449"/>
      <c r="G19" s="449"/>
      <c r="H19" s="449"/>
      <c r="I19" s="449"/>
      <c r="J19" s="450"/>
    </row>
    <row r="20" spans="1:10">
      <c r="A20" s="448"/>
      <c r="B20" s="449"/>
      <c r="C20" s="449"/>
      <c r="D20" s="449"/>
      <c r="E20" s="449"/>
      <c r="F20" s="449"/>
      <c r="G20" s="449"/>
      <c r="H20" s="449"/>
      <c r="I20" s="449"/>
      <c r="J20" s="450"/>
    </row>
    <row r="21" spans="1:10">
      <c r="A21" s="448"/>
      <c r="B21" s="449"/>
      <c r="C21" s="449"/>
      <c r="D21" s="449"/>
      <c r="E21" s="449"/>
      <c r="F21" s="449"/>
      <c r="G21" s="449"/>
      <c r="H21" s="449"/>
      <c r="I21" s="449"/>
      <c r="J21" s="450"/>
    </row>
    <row r="22" spans="1:10">
      <c r="A22" s="448"/>
      <c r="B22" s="449"/>
      <c r="C22" s="449"/>
      <c r="D22" s="449"/>
      <c r="E22" s="449"/>
      <c r="F22" s="449"/>
      <c r="G22" s="449"/>
      <c r="H22" s="449"/>
      <c r="I22" s="449"/>
      <c r="J22" s="450"/>
    </row>
    <row r="23" spans="1:10">
      <c r="A23" s="448"/>
      <c r="B23" s="449"/>
      <c r="C23" s="449"/>
      <c r="D23" s="449"/>
      <c r="E23" s="449"/>
      <c r="F23" s="449"/>
      <c r="G23" s="449"/>
      <c r="H23" s="449"/>
      <c r="I23" s="449"/>
      <c r="J23" s="450"/>
    </row>
    <row r="24" spans="1:10">
      <c r="A24" s="448"/>
      <c r="B24" s="449"/>
      <c r="C24" s="449"/>
      <c r="D24" s="449"/>
      <c r="E24" s="449"/>
      <c r="F24" s="449"/>
      <c r="G24" s="449"/>
      <c r="H24" s="449"/>
      <c r="I24" s="449"/>
      <c r="J24" s="450"/>
    </row>
    <row r="25" spans="1:10" ht="15" thickBot="1">
      <c r="A25" s="451"/>
      <c r="B25" s="452"/>
      <c r="C25" s="452"/>
      <c r="D25" s="452"/>
      <c r="E25" s="452"/>
      <c r="F25" s="452"/>
      <c r="G25" s="452"/>
      <c r="H25" s="452"/>
      <c r="I25" s="452"/>
      <c r="J25" s="453"/>
    </row>
  </sheetData>
  <mergeCells count="23">
    <mergeCell ref="H14:H15"/>
    <mergeCell ref="J14:J15"/>
    <mergeCell ref="C14:C15"/>
    <mergeCell ref="D14:D15"/>
    <mergeCell ref="E14:E15"/>
    <mergeCell ref="F14:F15"/>
    <mergeCell ref="G14:G15"/>
    <mergeCell ref="A18:J25"/>
    <mergeCell ref="A17:G17"/>
    <mergeCell ref="G10:H10"/>
    <mergeCell ref="J10:J11"/>
    <mergeCell ref="A1:J1"/>
    <mergeCell ref="A2:J2"/>
    <mergeCell ref="A3:J3"/>
    <mergeCell ref="A7:J7"/>
    <mergeCell ref="A10:A11"/>
    <mergeCell ref="B10:B11"/>
    <mergeCell ref="C10:C11"/>
    <mergeCell ref="D10:D11"/>
    <mergeCell ref="E10:E11"/>
    <mergeCell ref="F10:F11"/>
    <mergeCell ref="A14:A15"/>
    <mergeCell ref="B14:B15"/>
  </mergeCells>
  <pageMargins left="0.25" right="0.25" top="0.75" bottom="0.75" header="0.3" footer="0.3"/>
  <pageSetup paperSize="9" scale="75" orientation="landscape" r:id="rId1"/>
  <headerFooter>
    <oddHeader>&amp;LKohalpur Nepalgunj 132 kV Transmission Line Project&amp;RSchedule No. 4A(b)</oddHead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1"/>
  <sheetViews>
    <sheetView view="pageBreakPreview" zoomScale="60" zoomScaleNormal="100" workbookViewId="0">
      <selection activeCell="C40" sqref="C40"/>
    </sheetView>
  </sheetViews>
  <sheetFormatPr defaultRowHeight="14.4"/>
  <cols>
    <col min="1" max="1" width="5" customWidth="1"/>
    <col min="2" max="2" width="37.44140625" customWidth="1"/>
    <col min="3" max="3" width="57" customWidth="1"/>
    <col min="4" max="4" width="11.21875" customWidth="1"/>
    <col min="5" max="5" width="11" customWidth="1"/>
    <col min="6" max="6" width="13.33203125" bestFit="1" customWidth="1"/>
    <col min="7" max="7" width="17.21875" customWidth="1"/>
    <col min="8" max="8" width="11.5546875" customWidth="1"/>
  </cols>
  <sheetData>
    <row r="1" spans="1:8" ht="24.6">
      <c r="A1" s="490" t="s">
        <v>0</v>
      </c>
      <c r="B1" s="491"/>
      <c r="C1" s="491"/>
      <c r="D1" s="491"/>
      <c r="E1" s="491"/>
      <c r="F1" s="491"/>
      <c r="G1" s="491"/>
      <c r="H1" s="492"/>
    </row>
    <row r="2" spans="1:8" ht="15.6">
      <c r="A2" s="493" t="s">
        <v>1</v>
      </c>
      <c r="B2" s="494"/>
      <c r="C2" s="494"/>
      <c r="D2" s="494"/>
      <c r="E2" s="494"/>
      <c r="F2" s="494"/>
      <c r="G2" s="494"/>
      <c r="H2" s="495"/>
    </row>
    <row r="3" spans="1:8" ht="17.399999999999999">
      <c r="A3" s="496" t="s">
        <v>2</v>
      </c>
      <c r="B3" s="497"/>
      <c r="C3" s="497"/>
      <c r="D3" s="497"/>
      <c r="E3" s="497"/>
      <c r="F3" s="497"/>
      <c r="G3" s="497"/>
      <c r="H3" s="498"/>
    </row>
    <row r="4" spans="1:8" ht="15.6">
      <c r="A4" s="499"/>
      <c r="B4" s="500"/>
      <c r="C4" s="500"/>
      <c r="D4" s="500"/>
      <c r="E4" s="500"/>
      <c r="F4" s="500"/>
      <c r="G4" s="234"/>
      <c r="H4" s="235"/>
    </row>
    <row r="5" spans="1:8">
      <c r="A5" s="210" t="s">
        <v>3</v>
      </c>
      <c r="B5" s="236"/>
      <c r="C5" s="236"/>
      <c r="D5" s="236"/>
      <c r="E5" s="236"/>
      <c r="F5" s="236"/>
      <c r="G5" s="237"/>
      <c r="H5" s="238"/>
    </row>
    <row r="6" spans="1:8" ht="27.6" customHeight="1">
      <c r="A6" s="501" t="s">
        <v>312</v>
      </c>
      <c r="B6" s="502"/>
      <c r="C6" s="502"/>
      <c r="D6" s="502"/>
      <c r="E6" s="502"/>
      <c r="F6" s="502"/>
      <c r="G6" s="502"/>
      <c r="H6" s="503"/>
    </row>
    <row r="7" spans="1:8" ht="15.6">
      <c r="A7" s="239"/>
      <c r="B7" s="240"/>
      <c r="C7" s="240"/>
      <c r="D7" s="240"/>
      <c r="E7" s="240"/>
      <c r="F7" s="240"/>
      <c r="G7" s="234"/>
      <c r="H7" s="235"/>
    </row>
    <row r="8" spans="1:8" ht="15.6">
      <c r="A8" s="232" t="s">
        <v>269</v>
      </c>
      <c r="B8" s="39"/>
      <c r="C8" s="39"/>
      <c r="D8" s="39"/>
      <c r="E8" s="39"/>
      <c r="F8" s="39"/>
      <c r="G8" s="234"/>
      <c r="H8" s="241"/>
    </row>
    <row r="9" spans="1:8" ht="16.2" thickBot="1">
      <c r="A9" s="232" t="s">
        <v>44</v>
      </c>
      <c r="B9" s="242"/>
      <c r="C9" s="242"/>
      <c r="D9" s="242"/>
      <c r="E9" s="243"/>
      <c r="F9" s="243"/>
      <c r="G9" s="243"/>
      <c r="H9" s="241"/>
    </row>
    <row r="10" spans="1:8">
      <c r="A10" s="509" t="s">
        <v>36</v>
      </c>
      <c r="B10" s="511" t="s">
        <v>45</v>
      </c>
      <c r="C10" s="513" t="s">
        <v>38</v>
      </c>
      <c r="D10" s="515" t="s">
        <v>41</v>
      </c>
      <c r="E10" s="517" t="s">
        <v>46</v>
      </c>
      <c r="F10" s="506" t="s">
        <v>47</v>
      </c>
      <c r="G10" s="506"/>
      <c r="H10" s="507" t="s">
        <v>25</v>
      </c>
    </row>
    <row r="11" spans="1:8" ht="55.8" thickBot="1">
      <c r="A11" s="510"/>
      <c r="B11" s="512"/>
      <c r="C11" s="514"/>
      <c r="D11" s="516"/>
      <c r="E11" s="518"/>
      <c r="F11" s="40" t="s">
        <v>305</v>
      </c>
      <c r="G11" s="40" t="s">
        <v>306</v>
      </c>
      <c r="H11" s="508"/>
    </row>
    <row r="12" spans="1:8" ht="15.6">
      <c r="A12" s="41">
        <v>1</v>
      </c>
      <c r="B12" s="42">
        <v>2</v>
      </c>
      <c r="C12" s="42">
        <v>3</v>
      </c>
      <c r="D12" s="43">
        <v>4</v>
      </c>
      <c r="E12" s="43">
        <v>5</v>
      </c>
      <c r="F12" s="44">
        <v>6</v>
      </c>
      <c r="G12" s="44" t="s">
        <v>48</v>
      </c>
      <c r="H12" s="45"/>
    </row>
    <row r="13" spans="1:8">
      <c r="A13" s="523"/>
      <c r="B13" s="520"/>
      <c r="C13" s="483" t="s">
        <v>293</v>
      </c>
      <c r="D13" s="520"/>
      <c r="E13" s="520"/>
      <c r="F13" s="520"/>
      <c r="G13" s="520"/>
      <c r="H13" s="487"/>
    </row>
    <row r="14" spans="1:8">
      <c r="A14" s="524"/>
      <c r="B14" s="521"/>
      <c r="C14" s="519"/>
      <c r="D14" s="521"/>
      <c r="E14" s="521"/>
      <c r="F14" s="521"/>
      <c r="G14" s="521"/>
      <c r="H14" s="488"/>
    </row>
    <row r="15" spans="1:8">
      <c r="A15" s="524"/>
      <c r="B15" s="521"/>
      <c r="C15" s="519"/>
      <c r="D15" s="521"/>
      <c r="E15" s="521"/>
      <c r="F15" s="521"/>
      <c r="G15" s="521"/>
      <c r="H15" s="488"/>
    </row>
    <row r="16" spans="1:8">
      <c r="A16" s="524"/>
      <c r="B16" s="521"/>
      <c r="C16" s="519"/>
      <c r="D16" s="521"/>
      <c r="E16" s="521"/>
      <c r="F16" s="521"/>
      <c r="G16" s="521"/>
      <c r="H16" s="488"/>
    </row>
    <row r="17" spans="1:8">
      <c r="A17" s="524"/>
      <c r="B17" s="521"/>
      <c r="C17" s="519"/>
      <c r="D17" s="521"/>
      <c r="E17" s="521"/>
      <c r="F17" s="521"/>
      <c r="G17" s="521"/>
      <c r="H17" s="488"/>
    </row>
    <row r="18" spans="1:8">
      <c r="A18" s="525"/>
      <c r="B18" s="522"/>
      <c r="C18" s="484"/>
      <c r="D18" s="522"/>
      <c r="E18" s="522"/>
      <c r="F18" s="522"/>
      <c r="G18" s="522"/>
      <c r="H18" s="489"/>
    </row>
    <row r="19" spans="1:8" ht="15.6">
      <c r="A19" s="204"/>
      <c r="B19" s="182" t="s">
        <v>251</v>
      </c>
      <c r="C19" s="74"/>
      <c r="D19" s="74"/>
      <c r="E19" s="74"/>
      <c r="F19" s="74"/>
      <c r="G19" s="354"/>
      <c r="H19" s="213"/>
    </row>
    <row r="20" spans="1:8" ht="16.2" thickBot="1">
      <c r="A20" s="454" t="s">
        <v>270</v>
      </c>
      <c r="B20" s="455"/>
      <c r="C20" s="455"/>
      <c r="D20" s="455"/>
      <c r="E20" s="455"/>
      <c r="F20" s="456"/>
      <c r="G20" s="179">
        <f>G19</f>
        <v>0</v>
      </c>
      <c r="H20" s="181"/>
    </row>
    <row r="21" spans="1:8" ht="42" customHeight="1" thickBot="1">
      <c r="A21" s="504" t="s">
        <v>253</v>
      </c>
      <c r="B21" s="505"/>
      <c r="C21" s="505"/>
      <c r="D21" s="505"/>
      <c r="E21" s="505"/>
      <c r="F21" s="505"/>
      <c r="G21" s="505"/>
      <c r="H21" s="244"/>
    </row>
  </sheetData>
  <mergeCells count="22">
    <mergeCell ref="A20:F20"/>
    <mergeCell ref="A21:G21"/>
    <mergeCell ref="F10:G10"/>
    <mergeCell ref="H10:H11"/>
    <mergeCell ref="A10:A11"/>
    <mergeCell ref="B10:B11"/>
    <mergeCell ref="C10:C11"/>
    <mergeCell ref="D10:D11"/>
    <mergeCell ref="E10:E11"/>
    <mergeCell ref="C13:C18"/>
    <mergeCell ref="B13:B18"/>
    <mergeCell ref="A13:A18"/>
    <mergeCell ref="D13:D18"/>
    <mergeCell ref="E13:E18"/>
    <mergeCell ref="F13:F18"/>
    <mergeCell ref="G13:G18"/>
    <mergeCell ref="H13:H18"/>
    <mergeCell ref="A1:H1"/>
    <mergeCell ref="A2:H2"/>
    <mergeCell ref="A3:H3"/>
    <mergeCell ref="A4:F4"/>
    <mergeCell ref="A6:H6"/>
  </mergeCells>
  <pageMargins left="0.25" right="0.25" top="0.75" bottom="0.75" header="0.3" footer="0.3"/>
  <pageSetup paperSize="9" scale="85" orientation="landscape" r:id="rId1"/>
  <headerFooter>
    <oddHeader>&amp;LKohalpur Nepalgunj 132 kV Transmission Line Project&amp;RSchedule No. 4A(c)</oddHead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1"/>
  <sheetViews>
    <sheetView view="pageBreakPreview" zoomScale="60" zoomScaleNormal="100" workbookViewId="0">
      <selection activeCell="F10" sqref="F10"/>
    </sheetView>
  </sheetViews>
  <sheetFormatPr defaultRowHeight="14.4"/>
  <cols>
    <col min="1" max="1" width="7.77734375" customWidth="1"/>
    <col min="2" max="2" width="64.21875" customWidth="1"/>
    <col min="3" max="3" width="8.21875" customWidth="1"/>
    <col min="4" max="4" width="7.21875" customWidth="1"/>
    <col min="5" max="5" width="9.44140625" customWidth="1"/>
    <col min="6" max="6" width="12.44140625" customWidth="1"/>
    <col min="7" max="7" width="19.77734375" customWidth="1"/>
    <col min="8" max="8" width="10" customWidth="1"/>
  </cols>
  <sheetData>
    <row r="1" spans="1:8" ht="22.8">
      <c r="A1" s="527" t="s">
        <v>0</v>
      </c>
      <c r="B1" s="528"/>
      <c r="C1" s="528"/>
      <c r="D1" s="528"/>
      <c r="E1" s="528"/>
      <c r="F1" s="528"/>
      <c r="G1" s="528"/>
      <c r="H1" s="529"/>
    </row>
    <row r="2" spans="1:8" ht="15">
      <c r="A2" s="414" t="s">
        <v>1</v>
      </c>
      <c r="B2" s="415"/>
      <c r="C2" s="415"/>
      <c r="D2" s="415"/>
      <c r="E2" s="415"/>
      <c r="F2" s="415"/>
      <c r="G2" s="415"/>
      <c r="H2" s="416"/>
    </row>
    <row r="3" spans="1:8" ht="17.399999999999999">
      <c r="A3" s="530" t="s">
        <v>2</v>
      </c>
      <c r="B3" s="531"/>
      <c r="C3" s="531"/>
      <c r="D3" s="531"/>
      <c r="E3" s="531"/>
      <c r="F3" s="531"/>
      <c r="G3" s="531"/>
      <c r="H3" s="532"/>
    </row>
    <row r="4" spans="1:8">
      <c r="A4" s="230"/>
      <c r="B4" s="46"/>
      <c r="C4" s="46"/>
      <c r="D4" s="46"/>
      <c r="E4" s="46"/>
      <c r="F4" s="46"/>
      <c r="G4" s="46"/>
      <c r="H4" s="231"/>
    </row>
    <row r="5" spans="1:8">
      <c r="A5" s="210" t="s">
        <v>3</v>
      </c>
      <c r="B5" s="46"/>
      <c r="C5" s="46"/>
      <c r="D5" s="46"/>
      <c r="E5" s="46"/>
      <c r="F5" s="46"/>
      <c r="G5" s="46"/>
      <c r="H5" s="231"/>
    </row>
    <row r="6" spans="1:8" ht="35.4" customHeight="1">
      <c r="A6" s="501" t="s">
        <v>310</v>
      </c>
      <c r="B6" s="502"/>
      <c r="C6" s="502"/>
      <c r="D6" s="502"/>
      <c r="E6" s="502"/>
      <c r="F6" s="502"/>
      <c r="G6" s="502"/>
      <c r="H6" s="503"/>
    </row>
    <row r="7" spans="1:8">
      <c r="A7" s="232" t="s">
        <v>269</v>
      </c>
      <c r="B7" s="233"/>
      <c r="C7" s="233"/>
      <c r="D7" s="233"/>
      <c r="E7" s="233"/>
      <c r="F7" s="233"/>
      <c r="G7" s="233"/>
      <c r="H7" s="231"/>
    </row>
    <row r="8" spans="1:8" ht="15" thickBot="1">
      <c r="A8" s="232" t="s">
        <v>49</v>
      </c>
      <c r="B8" s="233"/>
      <c r="C8" s="233"/>
      <c r="D8" s="233"/>
      <c r="E8" s="233"/>
      <c r="F8" s="233"/>
      <c r="G8" s="233"/>
      <c r="H8" s="231"/>
    </row>
    <row r="9" spans="1:8" ht="15.6">
      <c r="A9" s="533" t="s">
        <v>50</v>
      </c>
      <c r="B9" s="535" t="s">
        <v>37</v>
      </c>
      <c r="C9" s="537" t="s">
        <v>9</v>
      </c>
      <c r="D9" s="537" t="s">
        <v>51</v>
      </c>
      <c r="E9" s="535" t="s">
        <v>52</v>
      </c>
      <c r="F9" s="535"/>
      <c r="G9" s="535"/>
      <c r="H9" s="539" t="s">
        <v>25</v>
      </c>
    </row>
    <row r="10" spans="1:8" ht="31.8" thickBot="1">
      <c r="A10" s="534"/>
      <c r="B10" s="536"/>
      <c r="C10" s="538"/>
      <c r="D10" s="538"/>
      <c r="E10" s="196" t="s">
        <v>46</v>
      </c>
      <c r="F10" s="197" t="s">
        <v>307</v>
      </c>
      <c r="G10" s="197" t="s">
        <v>53</v>
      </c>
      <c r="H10" s="540"/>
    </row>
    <row r="11" spans="1:8" ht="15.6">
      <c r="A11" s="47"/>
      <c r="B11" s="48">
        <v>1</v>
      </c>
      <c r="C11" s="49">
        <v>2</v>
      </c>
      <c r="D11" s="49">
        <v>3</v>
      </c>
      <c r="E11" s="48">
        <v>4</v>
      </c>
      <c r="F11" s="48"/>
      <c r="G11" s="49">
        <v>5</v>
      </c>
      <c r="H11" s="50"/>
    </row>
    <row r="12" spans="1:8">
      <c r="A12" s="204"/>
      <c r="B12" s="74"/>
      <c r="C12" s="74"/>
      <c r="D12" s="74"/>
      <c r="E12" s="74"/>
      <c r="F12" s="74"/>
      <c r="G12" s="74"/>
      <c r="H12" s="213"/>
    </row>
    <row r="13" spans="1:8">
      <c r="A13" s="204"/>
      <c r="B13" s="74"/>
      <c r="C13" s="74"/>
      <c r="D13" s="74"/>
      <c r="E13" s="74"/>
      <c r="F13" s="74"/>
      <c r="G13" s="74"/>
      <c r="H13" s="213"/>
    </row>
    <row r="14" spans="1:8">
      <c r="A14" s="204"/>
      <c r="B14" s="74"/>
      <c r="C14" s="74"/>
      <c r="D14" s="74"/>
      <c r="E14" s="74"/>
      <c r="F14" s="74"/>
      <c r="G14" s="74"/>
      <c r="H14" s="213"/>
    </row>
    <row r="15" spans="1:8">
      <c r="A15" s="204"/>
      <c r="B15" s="74"/>
      <c r="C15" s="74"/>
      <c r="D15" s="74"/>
      <c r="E15" s="74"/>
      <c r="F15" s="74"/>
      <c r="G15" s="74"/>
      <c r="H15" s="213"/>
    </row>
    <row r="16" spans="1:8">
      <c r="A16" s="204"/>
      <c r="B16" s="74"/>
      <c r="C16" s="74"/>
      <c r="D16" s="74"/>
      <c r="E16" s="74"/>
      <c r="F16" s="74"/>
      <c r="G16" s="74"/>
      <c r="H16" s="213"/>
    </row>
    <row r="17" spans="1:8">
      <c r="A17" s="204"/>
      <c r="B17" s="74"/>
      <c r="C17" s="74"/>
      <c r="D17" s="74"/>
      <c r="E17" s="74"/>
      <c r="F17" s="74"/>
      <c r="G17" s="74"/>
      <c r="H17" s="213"/>
    </row>
    <row r="18" spans="1:8">
      <c r="A18" s="204"/>
      <c r="B18" s="174" t="s">
        <v>254</v>
      </c>
      <c r="C18" s="74"/>
      <c r="D18" s="74"/>
      <c r="E18" s="74"/>
      <c r="F18" s="74"/>
      <c r="G18" s="74"/>
      <c r="H18" s="213"/>
    </row>
    <row r="19" spans="1:8" ht="16.2" thickBot="1">
      <c r="A19" s="183"/>
      <c r="B19" s="526" t="s">
        <v>271</v>
      </c>
      <c r="C19" s="526"/>
      <c r="D19" s="526"/>
      <c r="E19" s="526"/>
      <c r="F19" s="195"/>
      <c r="G19" s="184">
        <f>G18</f>
        <v>0</v>
      </c>
      <c r="H19" s="185"/>
    </row>
    <row r="20" spans="1:8">
      <c r="A20" s="186"/>
      <c r="B20" s="186"/>
      <c r="C20" s="186"/>
      <c r="D20" s="186"/>
      <c r="E20" s="187"/>
      <c r="F20" s="187"/>
      <c r="G20" s="187"/>
      <c r="H20" s="187"/>
    </row>
    <row r="21" spans="1:8">
      <c r="A21" s="186"/>
      <c r="B21" s="186"/>
      <c r="C21" s="186"/>
      <c r="D21" s="186"/>
      <c r="E21" s="188"/>
      <c r="F21" s="188"/>
      <c r="G21" s="188"/>
      <c r="H21" s="188"/>
    </row>
  </sheetData>
  <mergeCells count="11">
    <mergeCell ref="B19:E19"/>
    <mergeCell ref="A1:H1"/>
    <mergeCell ref="A2:H2"/>
    <mergeCell ref="A3:H3"/>
    <mergeCell ref="A6:H6"/>
    <mergeCell ref="A9:A10"/>
    <mergeCell ref="B9:B10"/>
    <mergeCell ref="C9:C10"/>
    <mergeCell ref="D9:D10"/>
    <mergeCell ref="E9:G9"/>
    <mergeCell ref="H9:H10"/>
  </mergeCells>
  <pageMargins left="0.25" right="0.25" top="0.75" bottom="0.75" header="0.3" footer="0.3"/>
  <pageSetup paperSize="9" orientation="landscape" r:id="rId1"/>
  <headerFooter>
    <oddHeader>&amp;LKohalpur Nepalgunj 132 kV Transmission Line Project&amp;RSchedule No. 4A(d)</oddHead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7"/>
  <sheetViews>
    <sheetView view="pageBreakPreview" topLeftCell="A4" zoomScale="102" zoomScaleNormal="100" zoomScaleSheetLayoutView="102" workbookViewId="0">
      <selection activeCell="K12" sqref="K12"/>
    </sheetView>
  </sheetViews>
  <sheetFormatPr defaultRowHeight="14.4"/>
  <cols>
    <col min="1" max="1" width="8.5546875" customWidth="1"/>
    <col min="2" max="2" width="74" customWidth="1"/>
    <col min="3" max="4" width="8.77734375" customWidth="1"/>
    <col min="5" max="5" width="10.77734375" customWidth="1"/>
    <col min="6" max="7" width="11" customWidth="1"/>
    <col min="8" max="8" width="12.109375" customWidth="1"/>
    <col min="9" max="9" width="11.21875" customWidth="1"/>
  </cols>
  <sheetData>
    <row r="1" spans="1:9" ht="24.6">
      <c r="A1" s="388" t="s">
        <v>0</v>
      </c>
      <c r="B1" s="389"/>
      <c r="C1" s="389"/>
      <c r="D1" s="389"/>
      <c r="E1" s="389"/>
      <c r="F1" s="389"/>
      <c r="G1" s="389"/>
      <c r="H1" s="389"/>
      <c r="I1" s="390"/>
    </row>
    <row r="2" spans="1:9" ht="15">
      <c r="A2" s="414" t="s">
        <v>1</v>
      </c>
      <c r="B2" s="415"/>
      <c r="C2" s="415"/>
      <c r="D2" s="415"/>
      <c r="E2" s="415"/>
      <c r="F2" s="415"/>
      <c r="G2" s="415"/>
      <c r="H2" s="415"/>
      <c r="I2" s="416"/>
    </row>
    <row r="3" spans="1:9" ht="17.399999999999999">
      <c r="A3" s="417" t="s">
        <v>2</v>
      </c>
      <c r="B3" s="418"/>
      <c r="C3" s="418"/>
      <c r="D3" s="418"/>
      <c r="E3" s="418"/>
      <c r="F3" s="418"/>
      <c r="G3" s="418"/>
      <c r="H3" s="418"/>
      <c r="I3" s="419"/>
    </row>
    <row r="4" spans="1:9" ht="15">
      <c r="A4" s="210" t="s">
        <v>3</v>
      </c>
      <c r="B4" s="19"/>
      <c r="C4" s="20"/>
      <c r="D4" s="20"/>
      <c r="E4" s="20"/>
      <c r="F4" s="20"/>
      <c r="G4" s="20"/>
      <c r="H4" s="21"/>
      <c r="I4" s="277"/>
    </row>
    <row r="5" spans="1:9" ht="30.6" customHeight="1">
      <c r="A5" s="397" t="s">
        <v>310</v>
      </c>
      <c r="B5" s="398"/>
      <c r="C5" s="398"/>
      <c r="D5" s="398"/>
      <c r="E5" s="398"/>
      <c r="F5" s="398"/>
      <c r="G5" s="398"/>
      <c r="H5" s="398"/>
      <c r="I5" s="399"/>
    </row>
    <row r="6" spans="1:9">
      <c r="A6" s="420" t="s">
        <v>291</v>
      </c>
      <c r="B6" s="421"/>
      <c r="C6" s="421"/>
      <c r="D6" s="421"/>
      <c r="E6" s="421"/>
      <c r="F6" s="421"/>
      <c r="G6" s="352"/>
      <c r="H6" s="352"/>
      <c r="I6" s="279"/>
    </row>
    <row r="7" spans="1:9" ht="15.6" thickBot="1">
      <c r="A7" s="420" t="s">
        <v>292</v>
      </c>
      <c r="B7" s="421"/>
      <c r="C7" s="421"/>
      <c r="D7" s="421"/>
      <c r="E7" s="421"/>
      <c r="F7" s="421"/>
      <c r="G7" s="353"/>
      <c r="H7" s="280"/>
      <c r="I7" s="277"/>
    </row>
    <row r="8" spans="1:9">
      <c r="A8" s="422" t="s">
        <v>4</v>
      </c>
      <c r="B8" s="424" t="s">
        <v>5</v>
      </c>
      <c r="C8" s="426" t="s">
        <v>29</v>
      </c>
      <c r="D8" s="427"/>
      <c r="E8" s="428" t="s">
        <v>30</v>
      </c>
      <c r="F8" s="429"/>
      <c r="G8" s="428" t="s">
        <v>31</v>
      </c>
      <c r="H8" s="429"/>
      <c r="I8" s="412" t="s">
        <v>25</v>
      </c>
    </row>
    <row r="9" spans="1:9" ht="55.8" thickBot="1">
      <c r="A9" s="423"/>
      <c r="B9" s="425"/>
      <c r="C9" s="22" t="s">
        <v>9</v>
      </c>
      <c r="D9" s="23" t="s">
        <v>10</v>
      </c>
      <c r="E9" s="24" t="s">
        <v>300</v>
      </c>
      <c r="F9" s="25" t="s">
        <v>301</v>
      </c>
      <c r="G9" s="24" t="s">
        <v>300</v>
      </c>
      <c r="H9" s="25" t="s">
        <v>301</v>
      </c>
      <c r="I9" s="413"/>
    </row>
    <row r="10" spans="1:9" ht="15">
      <c r="A10" s="26">
        <v>1</v>
      </c>
      <c r="B10" s="27">
        <v>2</v>
      </c>
      <c r="C10" s="27">
        <v>3</v>
      </c>
      <c r="D10" s="27">
        <v>4</v>
      </c>
      <c r="E10" s="27">
        <v>5</v>
      </c>
      <c r="F10" s="27">
        <v>6</v>
      </c>
      <c r="G10" s="27" t="s">
        <v>32</v>
      </c>
      <c r="H10" s="27" t="s">
        <v>33</v>
      </c>
      <c r="I10" s="28"/>
    </row>
    <row r="11" spans="1:9" ht="15">
      <c r="A11" s="26"/>
      <c r="B11" s="27"/>
      <c r="C11" s="27"/>
      <c r="D11" s="27"/>
      <c r="E11" s="27"/>
      <c r="F11" s="27"/>
      <c r="G11" s="27"/>
      <c r="H11" s="27"/>
      <c r="I11" s="28"/>
    </row>
    <row r="12" spans="1:9">
      <c r="A12" s="281">
        <v>1</v>
      </c>
      <c r="B12" s="140" t="s">
        <v>179</v>
      </c>
      <c r="C12" s="74"/>
      <c r="D12" s="74"/>
      <c r="E12" s="74"/>
      <c r="F12" s="74"/>
      <c r="G12" s="74"/>
      <c r="H12" s="74"/>
      <c r="I12" s="213"/>
    </row>
    <row r="13" spans="1:9">
      <c r="A13" s="281" t="s">
        <v>147</v>
      </c>
      <c r="B13" s="141" t="s">
        <v>180</v>
      </c>
      <c r="C13" s="142" t="s">
        <v>154</v>
      </c>
      <c r="D13" s="142">
        <v>1</v>
      </c>
      <c r="E13" s="74"/>
      <c r="F13" s="74"/>
      <c r="G13" s="74"/>
      <c r="H13" s="74"/>
      <c r="I13" s="213"/>
    </row>
    <row r="14" spans="1:9">
      <c r="A14" s="281" t="s">
        <v>148</v>
      </c>
      <c r="B14" s="141" t="s">
        <v>181</v>
      </c>
      <c r="C14" s="142" t="s">
        <v>154</v>
      </c>
      <c r="D14" s="142">
        <v>1</v>
      </c>
      <c r="E14" s="74"/>
      <c r="F14" s="74"/>
      <c r="G14" s="74"/>
      <c r="H14" s="74"/>
      <c r="I14" s="213"/>
    </row>
    <row r="15" spans="1:9">
      <c r="A15" s="281"/>
      <c r="B15" s="141"/>
      <c r="C15" s="142"/>
      <c r="D15" s="142"/>
      <c r="E15" s="74"/>
      <c r="F15" s="74"/>
      <c r="G15" s="74"/>
      <c r="H15" s="74"/>
      <c r="I15" s="213"/>
    </row>
    <row r="16" spans="1:9">
      <c r="A16" s="281"/>
      <c r="B16" s="141"/>
      <c r="C16" s="142"/>
      <c r="D16" s="142"/>
      <c r="E16" s="74"/>
      <c r="F16" s="74"/>
      <c r="G16" s="74"/>
      <c r="H16" s="74"/>
      <c r="I16" s="213"/>
    </row>
    <row r="17" spans="1:9">
      <c r="A17" s="281"/>
      <c r="B17" s="189" t="s">
        <v>284</v>
      </c>
      <c r="C17" s="142"/>
      <c r="D17" s="142"/>
      <c r="E17" s="74"/>
      <c r="F17" s="74"/>
      <c r="G17" s="74"/>
      <c r="H17" s="74"/>
      <c r="I17" s="213"/>
    </row>
    <row r="18" spans="1:9" ht="25.95" customHeight="1">
      <c r="A18" s="410" t="s">
        <v>285</v>
      </c>
      <c r="B18" s="411"/>
      <c r="C18" s="411"/>
      <c r="D18" s="411"/>
      <c r="E18" s="411"/>
      <c r="F18" s="175"/>
      <c r="G18" s="175"/>
      <c r="H18" s="175"/>
      <c r="I18" s="282"/>
    </row>
    <row r="19" spans="1:9" ht="15">
      <c r="A19" s="283"/>
      <c r="B19" s="284"/>
      <c r="C19" s="285"/>
      <c r="D19" s="285"/>
      <c r="E19" s="285"/>
      <c r="F19" s="285"/>
      <c r="G19" s="285"/>
      <c r="H19" s="285"/>
      <c r="I19" s="286"/>
    </row>
    <row r="20" spans="1:9">
      <c r="A20" s="287"/>
      <c r="B20" s="288"/>
      <c r="C20" s="289"/>
      <c r="D20" s="290"/>
      <c r="E20" s="290"/>
      <c r="F20" s="289"/>
      <c r="G20" s="289"/>
      <c r="H20" s="289"/>
      <c r="I20" s="231"/>
    </row>
    <row r="21" spans="1:9">
      <c r="A21" s="287"/>
      <c r="B21" s="289" t="s">
        <v>250</v>
      </c>
      <c r="C21" s="289"/>
      <c r="D21" s="290"/>
      <c r="E21" s="290"/>
      <c r="F21" s="289"/>
      <c r="G21" s="289"/>
      <c r="H21" s="289"/>
      <c r="I21" s="231"/>
    </row>
    <row r="22" spans="1:9">
      <c r="A22" s="287"/>
      <c r="B22" s="288"/>
      <c r="C22" s="289"/>
      <c r="D22" s="290"/>
      <c r="E22" s="290"/>
      <c r="F22" s="289"/>
      <c r="G22" s="289"/>
      <c r="H22" s="289"/>
      <c r="I22" s="231"/>
    </row>
    <row r="23" spans="1:9">
      <c r="A23" s="287"/>
      <c r="B23" s="291" t="s">
        <v>243</v>
      </c>
      <c r="C23" s="292"/>
      <c r="D23" s="292"/>
      <c r="E23" s="292"/>
      <c r="F23" s="293" t="s">
        <v>246</v>
      </c>
      <c r="G23" s="293"/>
      <c r="H23" s="289"/>
      <c r="I23" s="231"/>
    </row>
    <row r="24" spans="1:9">
      <c r="A24" s="287"/>
      <c r="B24" s="291" t="s">
        <v>245</v>
      </c>
      <c r="C24" s="294"/>
      <c r="D24" s="295"/>
      <c r="E24" s="295"/>
      <c r="F24" s="296"/>
      <c r="G24" s="296"/>
      <c r="H24" s="289"/>
      <c r="I24" s="231"/>
    </row>
    <row r="25" spans="1:9">
      <c r="A25" s="287"/>
      <c r="B25" s="297" t="s">
        <v>247</v>
      </c>
      <c r="C25" s="298"/>
      <c r="D25" s="298"/>
      <c r="E25" s="298"/>
      <c r="F25" s="299"/>
      <c r="G25" s="299"/>
      <c r="H25" s="289"/>
      <c r="I25" s="231"/>
    </row>
    <row r="26" spans="1:9">
      <c r="A26" s="287"/>
      <c r="B26" s="297" t="s">
        <v>248</v>
      </c>
      <c r="C26" s="300"/>
      <c r="D26" s="300"/>
      <c r="E26" s="300"/>
      <c r="F26" s="299"/>
      <c r="G26" s="299"/>
      <c r="H26" s="289"/>
      <c r="I26" s="231"/>
    </row>
    <row r="27" spans="1:9" ht="15" thickBot="1">
      <c r="A27" s="301"/>
      <c r="B27" s="302" t="s">
        <v>249</v>
      </c>
      <c r="C27" s="303"/>
      <c r="D27" s="303"/>
      <c r="E27" s="303"/>
      <c r="F27" s="304"/>
      <c r="G27" s="304"/>
      <c r="H27" s="305"/>
      <c r="I27" s="306"/>
    </row>
  </sheetData>
  <mergeCells count="13">
    <mergeCell ref="I8:I9"/>
    <mergeCell ref="A18:E18"/>
    <mergeCell ref="A1:I1"/>
    <mergeCell ref="A2:I2"/>
    <mergeCell ref="A3:I3"/>
    <mergeCell ref="A5:I5"/>
    <mergeCell ref="A7:F7"/>
    <mergeCell ref="A8:A9"/>
    <mergeCell ref="B8:B9"/>
    <mergeCell ref="C8:D8"/>
    <mergeCell ref="E8:F8"/>
    <mergeCell ref="G8:H8"/>
    <mergeCell ref="A6:F6"/>
  </mergeCells>
  <pageMargins left="0.25" right="0.25" top="0.75" bottom="0.75" header="0.3" footer="0.3"/>
  <pageSetup paperSize="9" scale="90" orientation="landscape" r:id="rId1"/>
  <headerFooter>
    <oddHeader>&amp;LKohalpur Nepalgunj 132 kV Transmission Line Project&amp;RSchedule No. 4A</oddHeader>
    <oddFoote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26"/>
  <sheetViews>
    <sheetView view="pageBreakPreview" topLeftCell="A8" zoomScale="72" zoomScaleNormal="100" zoomScaleSheetLayoutView="72" workbookViewId="0">
      <selection activeCell="P35" sqref="P35"/>
    </sheetView>
  </sheetViews>
  <sheetFormatPr defaultRowHeight="14.4"/>
  <cols>
    <col min="1" max="1" width="8.5546875" customWidth="1"/>
    <col min="2" max="2" width="82.21875" customWidth="1"/>
    <col min="3" max="3" width="18.88671875" customWidth="1"/>
    <col min="4" max="4" width="25" customWidth="1"/>
    <col min="5" max="5" width="19.44140625" customWidth="1"/>
  </cols>
  <sheetData>
    <row r="1" spans="1:5" ht="24.6" customHeight="1">
      <c r="A1" s="460" t="s">
        <v>0</v>
      </c>
      <c r="B1" s="461"/>
      <c r="C1" s="461"/>
      <c r="D1" s="461"/>
      <c r="E1" s="217"/>
    </row>
    <row r="2" spans="1:5" ht="15" customHeight="1">
      <c r="A2" s="545" t="s">
        <v>1</v>
      </c>
      <c r="B2" s="546"/>
      <c r="C2" s="546"/>
      <c r="D2" s="546"/>
      <c r="E2" s="206"/>
    </row>
    <row r="3" spans="1:5" ht="17.399999999999999" customHeight="1">
      <c r="A3" s="417" t="s">
        <v>2</v>
      </c>
      <c r="B3" s="418"/>
      <c r="C3" s="418"/>
      <c r="D3" s="418"/>
      <c r="E3" s="206"/>
    </row>
    <row r="4" spans="1:5" ht="20.399999999999999" customHeight="1">
      <c r="A4" s="218"/>
      <c r="B4" s="219"/>
      <c r="C4" s="219"/>
      <c r="D4" s="219"/>
      <c r="E4" s="206"/>
    </row>
    <row r="5" spans="1:5" ht="20.399999999999999" customHeight="1">
      <c r="A5" s="210" t="s">
        <v>3</v>
      </c>
      <c r="B5" s="219"/>
      <c r="C5" s="219"/>
      <c r="D5" s="219"/>
      <c r="E5" s="206"/>
    </row>
    <row r="6" spans="1:5" ht="30" customHeight="1">
      <c r="A6" s="547" t="s">
        <v>311</v>
      </c>
      <c r="B6" s="548"/>
      <c r="C6" s="548"/>
      <c r="D6" s="548"/>
      <c r="E6" s="549"/>
    </row>
    <row r="7" spans="1:5" ht="15.6" customHeight="1">
      <c r="A7" s="220" t="s">
        <v>272</v>
      </c>
      <c r="B7" s="221"/>
      <c r="C7" s="51"/>
      <c r="D7" s="51"/>
      <c r="E7" s="222"/>
    </row>
    <row r="8" spans="1:5" ht="15.6" customHeight="1">
      <c r="A8" s="220"/>
      <c r="B8" s="221"/>
      <c r="C8" s="51"/>
      <c r="D8" s="51"/>
      <c r="E8" s="222"/>
    </row>
    <row r="9" spans="1:5">
      <c r="A9" s="550" t="s">
        <v>36</v>
      </c>
      <c r="B9" s="553" t="s">
        <v>37</v>
      </c>
      <c r="C9" s="556" t="s">
        <v>54</v>
      </c>
      <c r="D9" s="557"/>
      <c r="E9" s="558" t="s">
        <v>25</v>
      </c>
    </row>
    <row r="10" spans="1:5">
      <c r="A10" s="551"/>
      <c r="B10" s="554"/>
      <c r="C10" s="556" t="s">
        <v>308</v>
      </c>
      <c r="D10" s="556" t="s">
        <v>309</v>
      </c>
      <c r="E10" s="558"/>
    </row>
    <row r="11" spans="1:5">
      <c r="A11" s="552"/>
      <c r="B11" s="555"/>
      <c r="C11" s="556"/>
      <c r="D11" s="556"/>
      <c r="E11" s="558"/>
    </row>
    <row r="12" spans="1:5">
      <c r="A12" s="72" t="s">
        <v>55</v>
      </c>
      <c r="B12" s="52" t="s">
        <v>273</v>
      </c>
      <c r="C12" s="53"/>
      <c r="D12" s="54"/>
      <c r="E12" s="223"/>
    </row>
    <row r="13" spans="1:5" ht="28.8">
      <c r="A13" s="73"/>
      <c r="B13" s="55" t="s">
        <v>56</v>
      </c>
      <c r="C13" s="56"/>
      <c r="D13" s="57"/>
      <c r="E13" s="223"/>
    </row>
    <row r="14" spans="1:5">
      <c r="A14" s="72" t="s">
        <v>57</v>
      </c>
      <c r="B14" s="52" t="s">
        <v>274</v>
      </c>
      <c r="C14" s="58"/>
      <c r="D14" s="59"/>
      <c r="E14" s="223"/>
    </row>
    <row r="15" spans="1:5" ht="28.8">
      <c r="A15" s="73"/>
      <c r="B15" s="55" t="s">
        <v>58</v>
      </c>
      <c r="C15" s="60"/>
      <c r="D15" s="57"/>
      <c r="E15" s="223"/>
    </row>
    <row r="16" spans="1:5">
      <c r="A16" s="72" t="s">
        <v>59</v>
      </c>
      <c r="B16" s="52" t="s">
        <v>275</v>
      </c>
      <c r="C16" s="58"/>
      <c r="D16" s="59"/>
      <c r="E16" s="223"/>
    </row>
    <row r="17" spans="1:5">
      <c r="A17" s="73"/>
      <c r="B17" s="55" t="s">
        <v>60</v>
      </c>
      <c r="C17" s="60"/>
      <c r="D17" s="59"/>
      <c r="E17" s="223"/>
    </row>
    <row r="18" spans="1:5">
      <c r="A18" s="72" t="s">
        <v>61</v>
      </c>
      <c r="B18" s="52" t="s">
        <v>276</v>
      </c>
      <c r="C18" s="58"/>
      <c r="D18" s="59"/>
      <c r="E18" s="223"/>
    </row>
    <row r="19" spans="1:5">
      <c r="A19" s="224"/>
      <c r="B19" s="61" t="s">
        <v>62</v>
      </c>
      <c r="C19" s="56"/>
      <c r="D19" s="57"/>
      <c r="E19" s="225"/>
    </row>
    <row r="20" spans="1:5">
      <c r="A20" s="224"/>
      <c r="B20" s="62" t="s">
        <v>63</v>
      </c>
      <c r="C20" s="56"/>
      <c r="D20" s="57"/>
      <c r="E20" s="225"/>
    </row>
    <row r="21" spans="1:5">
      <c r="A21" s="224"/>
      <c r="B21" s="62" t="s">
        <v>64</v>
      </c>
      <c r="C21" s="56"/>
      <c r="D21" s="57"/>
      <c r="E21" s="225"/>
    </row>
    <row r="22" spans="1:5">
      <c r="A22" s="224"/>
      <c r="B22" s="62" t="s">
        <v>65</v>
      </c>
      <c r="C22" s="56"/>
      <c r="D22" s="57"/>
      <c r="E22" s="225"/>
    </row>
    <row r="23" spans="1:5">
      <c r="A23" s="224"/>
      <c r="B23" s="62" t="s">
        <v>286</v>
      </c>
      <c r="C23" s="56"/>
      <c r="D23" s="57"/>
      <c r="E23" s="225"/>
    </row>
    <row r="24" spans="1:5">
      <c r="A24" s="224"/>
      <c r="B24" s="63" t="s">
        <v>287</v>
      </c>
      <c r="C24" s="64"/>
      <c r="D24" s="65"/>
      <c r="E24" s="225"/>
    </row>
    <row r="25" spans="1:5" ht="15.6">
      <c r="A25" s="226"/>
      <c r="B25" s="66"/>
      <c r="C25" s="541"/>
      <c r="D25" s="542"/>
      <c r="E25" s="223"/>
    </row>
    <row r="26" spans="1:5" ht="16.2" thickBot="1">
      <c r="A26" s="227"/>
      <c r="B26" s="228"/>
      <c r="C26" s="543"/>
      <c r="D26" s="544"/>
      <c r="E26" s="229"/>
    </row>
  </sheetData>
  <mergeCells count="12">
    <mergeCell ref="C25:D25"/>
    <mergeCell ref="C26:D26"/>
    <mergeCell ref="A1:D1"/>
    <mergeCell ref="A2:D2"/>
    <mergeCell ref="A3:D3"/>
    <mergeCell ref="A6:E6"/>
    <mergeCell ref="A9:A11"/>
    <mergeCell ref="B9:B11"/>
    <mergeCell ref="C9:D9"/>
    <mergeCell ref="E9:E11"/>
    <mergeCell ref="C10:C11"/>
    <mergeCell ref="D10:D11"/>
  </mergeCells>
  <pageMargins left="0.25" right="0.25" top="0.75" bottom="0.75" header="0.3" footer="0.3"/>
  <pageSetup paperSize="9" scale="90" orientation="landscape" r:id="rId1"/>
  <headerFooter>
    <oddHeader>&amp;LKohalpur Nepalgunj 132 kV Transmission Line Project&amp;RSchedule No. 5A</oddHead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Sch_1</vt:lpstr>
      <vt:lpstr>Sch_2</vt:lpstr>
      <vt:lpstr>Sch_3</vt:lpstr>
      <vt:lpstr>Sch_4(a)</vt:lpstr>
      <vt:lpstr>Sch_4(b)</vt:lpstr>
      <vt:lpstr>Sch_4(c)</vt:lpstr>
      <vt:lpstr>Sch_4(d)</vt:lpstr>
      <vt:lpstr>Sch_4(e)</vt:lpstr>
      <vt:lpstr>Sch_5</vt:lpstr>
      <vt:lpstr>Sch_6</vt:lpstr>
      <vt:lpstr>Sch_1!Print_Area</vt:lpstr>
      <vt:lpstr>Sch_2!Print_Area</vt:lpstr>
      <vt:lpstr>'Sch_4(a)'!Print_Area</vt:lpstr>
      <vt:lpstr>'Sch_4(b)'!Print_Area</vt:lpstr>
      <vt:lpstr>'Sch_4(d)'!Print_Area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2022-05-19T08:45:49Z</cp:lastPrinted>
  <dcterms:created xsi:type="dcterms:W3CDTF">2021-12-26T16:03:32Z</dcterms:created>
  <dcterms:modified xsi:type="dcterms:W3CDTF">2022-08-24T08:37:23Z</dcterms:modified>
</cp:coreProperties>
</file>